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4.xml" ContentType="application/vnd.openxmlformats-officedocument.drawing+xml"/>
  <Override PartName="/xl/slicers/slicer4.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mc:AlternateContent xmlns:mc="http://schemas.openxmlformats.org/markup-compatibility/2006">
    <mc:Choice Requires="x15">
      <x15ac:absPath xmlns:x15ac="http://schemas.microsoft.com/office/spreadsheetml/2010/11/ac" url="C:\Users\abman\Downloads\"/>
    </mc:Choice>
  </mc:AlternateContent>
  <xr:revisionPtr revIDLastSave="0" documentId="13_ncr:1_{42560C0E-7420-48DA-8900-E070E142ECC7}" xr6:coauthVersionLast="47" xr6:coauthVersionMax="47" xr10:uidLastSave="{00000000-0000-0000-0000-000000000000}"/>
  <bookViews>
    <workbookView xWindow="-108" yWindow="-108" windowWidth="23256" windowHeight="12456" firstSheet="1" activeTab="1" xr2:uid="{EF13C89C-1A6F-4B7C-A9D3-7055382F46E6}"/>
  </bookViews>
  <sheets>
    <sheet name="Problem Statement" sheetId="1" r:id="rId1"/>
    <sheet name="Calculation" sheetId="5" r:id="rId2"/>
    <sheet name=" Trip Performance Overview" sheetId="2" r:id="rId3"/>
    <sheet name="Passenger insights and behaviou" sheetId="6" r:id="rId4"/>
    <sheet name="Target Achievement And Growth" sheetId="8" r:id="rId5"/>
  </sheets>
  <definedNames>
    <definedName name="Slicer_day_type1">#N/A</definedName>
  </definedNames>
  <calcPr calcId="191029"/>
  <pivotCaches>
    <pivotCache cacheId="2313" r:id="rId6"/>
    <pivotCache cacheId="2316" r:id="rId7"/>
    <pivotCache cacheId="2319" r:id="rId8"/>
    <pivotCache cacheId="2322" r:id="rId9"/>
    <pivotCache cacheId="2325" r:id="rId10"/>
    <pivotCache cacheId="2328" r:id="rId11"/>
    <pivotCache cacheId="2331" r:id="rId12"/>
    <pivotCache cacheId="2334" r:id="rId13"/>
    <pivotCache cacheId="2337" r:id="rId14"/>
    <pivotCache cacheId="2340" r:id="rId15"/>
    <pivotCache cacheId="2343" r:id="rId16"/>
    <pivotCache cacheId="2346" r:id="rId17"/>
    <pivotCache cacheId="2349" r:id="rId18"/>
    <pivotCache cacheId="2352" r:id="rId19"/>
    <pivotCache cacheId="2355" r:id="rId20"/>
    <pivotCache cacheId="2358" r:id="rId21"/>
    <pivotCache cacheId="2375" r:id="rId22"/>
  </pivotCaches>
  <extLst>
    <ext xmlns:x14="http://schemas.microsoft.com/office/spreadsheetml/2009/9/main" uri="{876F7934-8845-4945-9796-88D515C7AA90}">
      <x14:pivotCaches>
        <pivotCache cacheId="1125" r:id="rId23"/>
      </x14:pivotCaches>
    </ext>
    <ext xmlns:x14="http://schemas.microsoft.com/office/spreadsheetml/2009/9/main" uri="{BBE1A952-AA13-448e-AADC-164F8A28A991}">
      <x14:slicerCaches>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ity_target_passenger_rating_f6dac287-0aea-4dee-be13-a431ac0a4cf4" name="city_target_passenger_rating" connection="Query - city_target_passenger_rating"/>
          <x15:modelTable id="dim_city_d6ea1dff-8cff-4cb3-b0b7-ada5ca9911c2" name="dim_city" connection="Query - dim_city"/>
          <x15:modelTable id="dim_date_d9106052-1082-4c11-8838-b9d1025f64b0" name="dim_date" connection="Query - dim_date"/>
          <x15:modelTable id="dim_repeat_trip_distribution_74322e29-4164-4f0a-858e-c550784d56ed" name="dim_repeat_trip_distribution" connection="Query - dim_repeat_trip_distribution"/>
          <x15:modelTable id="fact_passenger_summary_d58d81c5-941f-42fc-a515-2bd28460266a" name="fact_passenger_summary" connection="Query - fact_passenger_summary"/>
          <x15:modelTable id="fact_trips_2ee22538-b86f-4583-8542-203916c1d55b" name="fact_trips" connection="Query - fact_trips"/>
          <x15:modelTable id="monthly_target_new_passengers_c2e3dd3c-cf36-4535-9642-902dcb409893" name="monthly_target_new_passengers" connection="Query - monthly_target_new_passengers"/>
          <x15:modelTable id="monthly_target_trips_cf1ae9ef-3330-4264-9b45-d74db830e496" name="monthly_target_trips" connection="Query - monthly_target_trips"/>
          <x15:modelTable id="Calculations_513472c8-d353-4932-8197-152f2caa9181" name="Calculations" connection="Query - Calculations"/>
        </x15:modelTables>
        <x15:modelRelationships>
          <x15:modelRelationship fromTable="dim_repeat_trip_distribution" fromColumn="city_id" toTable="dim_city" toColumn="city_id"/>
          <x15:modelRelationship fromTable="fact_passenger_summary" fromColumn="city_id" toTable="dim_city" toColumn="city_id"/>
          <x15:modelRelationship fromTable="fact_trips" fromColumn="date" toTable="dim_date" toColumn="date"/>
          <x15:modelRelationship fromTable="fact_trips" fromColumn="city_id" toTable="dim_city" toColumn="city_id"/>
          <x15:modelRelationship fromTable="monthly_target_new_passengers" fromColumn="city_id" toTable="dim_city" toColumn="city_id"/>
          <x15:modelRelationship fromTable="monthly_target_trips" fromColumn="city_id" toTable="dim_city" toColumn="city_id"/>
        </x15:modelRelationships>
        <x15:extLst>
          <ext xmlns:x16="http://schemas.microsoft.com/office/spreadsheetml/2014/11/main" uri="{9835A34E-60A6-4A7C-AAB8-D5F71C897F49}">
            <x16:modelTimeGroupings>
              <x16:modelTimeGrouping tableName="dim_date" columnName="date" columnId="date">
                <x16:calculatedTimeColumn columnName="date (Month Index)" columnId="date (Month Index)" contentType="monthsindex" isSelected="1"/>
                <x16:calculatedTimeColumn columnName="date (Month)" columnId="date (Month)" contentType="months" isSelected="1"/>
              </x16:modelTimeGrouping>
              <x16:modelTimeGrouping tableName="fact_passenger_summary" columnName="month" columnId="month">
                <x16:calculatedTimeColumn columnName="month (Month Index)" columnId="month (Month Index)" contentType="monthsindex" isSelected="1"/>
                <x16:calculatedTimeColumn columnName="month (Month)" columnId="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12" i="5" l="1"/>
  <c r="F37" i="5" l="1"/>
  <c r="H6" i="5"/>
  <c r="E37" i="5"/>
  <c r="D37" i="5"/>
  <c r="C37" i="5"/>
  <c r="B6" i="5"/>
  <c r="G6" i="5"/>
  <c r="C6" i="5"/>
  <c r="F6" i="5"/>
  <c r="B37" i="5"/>
  <c r="I6" i="5"/>
  <c r="E6" i="5"/>
  <c r="D6"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70384FE-C689-43BF-92BE-0149957E9334}" name="Query - Calculations" description="Connection to the 'Calculations' query in the workbook." type="100" refreshedVersion="8" minRefreshableVersion="5">
    <extLst>
      <ext xmlns:x15="http://schemas.microsoft.com/office/spreadsheetml/2010/11/main" uri="{DE250136-89BD-433C-8126-D09CA5730AF9}">
        <x15:connection id="b9c0b6db-9ad9-48f2-b53e-82cab572dec7"/>
      </ext>
    </extLst>
  </connection>
  <connection id="2" xr16:uid="{A6796559-1000-4B28-8E3D-D21AEA6A66E9}" name="Query - city_target_passenger_rating" description="Connection to the 'city_target_passenger_rating' query in the workbook." type="100" refreshedVersion="8" minRefreshableVersion="5">
    <extLst>
      <ext xmlns:x15="http://schemas.microsoft.com/office/spreadsheetml/2010/11/main" uri="{DE250136-89BD-433C-8126-D09CA5730AF9}">
        <x15:connection id="cda72f38-8d5b-478c-a778-7126f9cef7ff"/>
      </ext>
    </extLst>
  </connection>
  <connection id="3" xr16:uid="{0B3CFA94-3261-4D85-90B1-6B1755FA2BB8}" name="Query - dim_city" description="Connection to the 'dim_city' query in the workbook." type="100" refreshedVersion="8" minRefreshableVersion="5">
    <extLst>
      <ext xmlns:x15="http://schemas.microsoft.com/office/spreadsheetml/2010/11/main" uri="{DE250136-89BD-433C-8126-D09CA5730AF9}">
        <x15:connection id="4de9b87f-c971-42a1-bbac-bfc69d9162c8"/>
      </ext>
    </extLst>
  </connection>
  <connection id="4" xr16:uid="{57A2D317-7040-4320-A877-184B2F9B3FF8}" name="Query - dim_date" description="Connection to the 'dim_date' query in the workbook." type="100" refreshedVersion="8" minRefreshableVersion="5">
    <extLst>
      <ext xmlns:x15="http://schemas.microsoft.com/office/spreadsheetml/2010/11/main" uri="{DE250136-89BD-433C-8126-D09CA5730AF9}">
        <x15:connection id="93417187-7169-4bf7-b310-01ea11b95aaa"/>
      </ext>
    </extLst>
  </connection>
  <connection id="5" xr16:uid="{26D5BDB3-B009-4A6C-AE45-594541882BEF}" name="Query - dim_repeat_trip_distribution" description="Connection to the 'dim_repeat_trip_distribution' query in the workbook." type="100" refreshedVersion="8" minRefreshableVersion="5">
    <extLst>
      <ext xmlns:x15="http://schemas.microsoft.com/office/spreadsheetml/2010/11/main" uri="{DE250136-89BD-433C-8126-D09CA5730AF9}">
        <x15:connection id="fcfe7233-7aa0-417d-9396-6885a4d25b9b"/>
      </ext>
    </extLst>
  </connection>
  <connection id="6" xr16:uid="{CB819503-0CC5-4E93-BC81-8A469BC05099}" name="Query - fact_passenger_summary" description="Connection to the 'fact_passenger_summary' query in the workbook." type="100" refreshedVersion="8" minRefreshableVersion="5">
    <extLst>
      <ext xmlns:x15="http://schemas.microsoft.com/office/spreadsheetml/2010/11/main" uri="{DE250136-89BD-433C-8126-D09CA5730AF9}">
        <x15:connection id="a52d53ea-f6d4-4320-b57c-426939cff923"/>
      </ext>
    </extLst>
  </connection>
  <connection id="7" xr16:uid="{0B85ACA6-1BC9-407C-9CE8-505288385F10}" name="Query - fact_trips" description="Connection to the 'fact_trips' query in the workbook." type="100" refreshedVersion="8" minRefreshableVersion="5">
    <extLst>
      <ext xmlns:x15="http://schemas.microsoft.com/office/spreadsheetml/2010/11/main" uri="{DE250136-89BD-433C-8126-D09CA5730AF9}">
        <x15:connection id="6a5ef4af-a9ab-4b51-a420-0a40aa281619"/>
      </ext>
    </extLst>
  </connection>
  <connection id="8" xr16:uid="{E8C30AE7-0A66-42A9-A91B-A8CFECDEF5FD}" name="Query - monthly_target_new_passengers" description="Connection to the 'monthly_target_new_passengers' query in the workbook." type="100" refreshedVersion="8" minRefreshableVersion="5">
    <extLst>
      <ext xmlns:x15="http://schemas.microsoft.com/office/spreadsheetml/2010/11/main" uri="{DE250136-89BD-433C-8126-D09CA5730AF9}">
        <x15:connection id="fc25c420-ffe0-4e85-b149-86d4f70f4c3c"/>
      </ext>
    </extLst>
  </connection>
  <connection id="9" xr16:uid="{259C5755-55FA-4CA4-87B0-6BCA6F70C682}" name="Query - monthly_target_trips" description="Connection to the 'monthly_target_trips' query in the workbook." type="100" refreshedVersion="8" minRefreshableVersion="5">
    <extLst>
      <ext xmlns:x15="http://schemas.microsoft.com/office/spreadsheetml/2010/11/main" uri="{DE250136-89BD-433C-8126-D09CA5730AF9}">
        <x15:connection id="9156213f-5143-4c59-aaba-790ec0aa3720"/>
      </ext>
    </extLst>
  </connection>
  <connection id="10" xr16:uid="{965BF52A-001B-4C10-ACDF-F2876072FB0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<sst xmlns="http://schemas.openxmlformats.org/spreadsheetml/2006/main" count="185" uniqueCount="78">
  <si>
    <t>MetroRideX, a ride-hailing service operating in tier-2 cities, seeks a comprehensive performance analysis system to optimize its operations and track progress toward key goals. The system should evaluate trip performance, passenger behaviour, revenue generation, and target achievements while uncovering trends and insights to improve service efficiency and customer satisfaction.</t>
  </si>
  <si>
    <t>Problem Statement:</t>
  </si>
  <si>
    <r>
      <t xml:space="preserve">The </t>
    </r>
    <r>
      <rPr>
        <b/>
        <sz val="11"/>
        <color theme="1"/>
        <rFont val="Calibri"/>
        <family val="2"/>
        <scheme val="minor"/>
      </rPr>
      <t>Excel dashboard</t>
    </r>
    <r>
      <rPr>
        <sz val="11"/>
        <color theme="1"/>
        <rFont val="Calibri"/>
        <family val="2"/>
        <scheme val="minor"/>
      </rPr>
      <t xml:space="preserve"> will provide stakeholders with clear and actionable insights across three report pages:</t>
    </r>
  </si>
  <si>
    <t>1. Trip Performance Overview</t>
  </si>
  <si>
    <t>2. Passenger Insights and Behaviour</t>
  </si>
  <si>
    <t>3. Target Achievement and Growth Analysis</t>
  </si>
  <si>
    <t>1. Total Trips</t>
  </si>
  <si>
    <t>2. Total Fare (Revenue)</t>
  </si>
  <si>
    <t>3. Total Distance Travelled</t>
  </si>
  <si>
    <t>4. Average Trip Distance</t>
  </si>
  <si>
    <t>5. Trip Distance (Max, Min)</t>
  </si>
  <si>
    <t>6. Average Fare per Trip (Average Trip Cost)</t>
  </si>
  <si>
    <t>7. Average Fare per Km</t>
  </si>
  <si>
    <t>8. Trip Distribution by Day Type (Weekday/Weekend)</t>
  </si>
  <si>
    <t>9. Revenue Growth Rate (Monthly)</t>
  </si>
  <si>
    <t>1. Total Passengers</t>
  </si>
  <si>
    <t>2. New Passengers</t>
  </si>
  <si>
    <t>3. Repeat Passengers</t>
  </si>
  <si>
    <t>4. New vs. Repeat Passenger Trips Ratio</t>
  </si>
  <si>
    <t>5. Repeat Passenger Rate (%)</t>
  </si>
  <si>
    <t>6. Average Passenger Rating (City-wise)</t>
  </si>
  <si>
    <t>7. Top Cities by New Passengers</t>
  </si>
  <si>
    <t>1. Trips Target Achievement (%)</t>
  </si>
  <si>
    <t>Overall and City-wise</t>
  </si>
  <si>
    <t>2. New Passenger Target Achievement (%)</t>
  </si>
  <si>
    <t>3. Average Passenger Rating Target Achievement (%)</t>
  </si>
  <si>
    <t>4. Monthly Target Achievement Comparison</t>
  </si>
  <si>
    <t xml:space="preserve"> Trip Performance Overview</t>
  </si>
  <si>
    <t xml:space="preserve"> Passenger Insights and Behaviour</t>
  </si>
  <si>
    <t xml:space="preserve"> Target Achievement and Growth Analysis</t>
  </si>
  <si>
    <t>Count of trip_id</t>
  </si>
  <si>
    <t>Sum of fare_amount</t>
  </si>
  <si>
    <t>Sum of distance_travelled(km)</t>
  </si>
  <si>
    <t>Average of distance_travelled(km)</t>
  </si>
  <si>
    <t>Max of distance_travelled(km)2</t>
  </si>
  <si>
    <t>Min of distance_travelled(km)2</t>
  </si>
  <si>
    <t>Average of fare_amount2</t>
  </si>
  <si>
    <t>Avg_Fare_KM</t>
  </si>
  <si>
    <t>Row Labels</t>
  </si>
  <si>
    <t>May</t>
  </si>
  <si>
    <t>Grand Total</t>
  </si>
  <si>
    <t>10. Total Trips and Revenue By city</t>
  </si>
  <si>
    <t>Chandigarh</t>
  </si>
  <si>
    <t>Coimbatore</t>
  </si>
  <si>
    <t>Indore</t>
  </si>
  <si>
    <t>Jaipur</t>
  </si>
  <si>
    <t>Kochi</t>
  </si>
  <si>
    <t>Lucknow</t>
  </si>
  <si>
    <t>Mysore</t>
  </si>
  <si>
    <t>Surat</t>
  </si>
  <si>
    <t>Vadodara</t>
  </si>
  <si>
    <t>Visakhapatnam</t>
  </si>
  <si>
    <t>Jan</t>
  </si>
  <si>
    <t>Feb</t>
  </si>
  <si>
    <t>Mar</t>
  </si>
  <si>
    <t>Apr</t>
  </si>
  <si>
    <t>Jun</t>
  </si>
  <si>
    <t>New_vs_repeat_passenger_trips_Ratio</t>
  </si>
  <si>
    <r>
      <rPr>
        <sz val="24"/>
        <color theme="0"/>
        <rFont val="Calibri"/>
        <family val="2"/>
        <scheme val="minor"/>
      </rPr>
      <t xml:space="preserve">         </t>
    </r>
    <r>
      <rPr>
        <b/>
        <sz val="24"/>
        <color rgb="FFFFFF00"/>
        <rFont val="Calibri"/>
        <family val="2"/>
        <scheme val="minor"/>
      </rPr>
      <t>TRIP PERFORMANCE OVERVIEW</t>
    </r>
  </si>
  <si>
    <t>Weekday</t>
  </si>
  <si>
    <t>Sum of new_passengers</t>
  </si>
  <si>
    <t>Sum of total_passengers</t>
  </si>
  <si>
    <t>Sum of repeat_passengers</t>
  </si>
  <si>
    <t>repeat_passenger_rate</t>
  </si>
  <si>
    <t>Average of passenger_rating</t>
  </si>
  <si>
    <t>new_passenger_rate</t>
  </si>
  <si>
    <t>new</t>
  </si>
  <si>
    <t>repeated</t>
  </si>
  <si>
    <t xml:space="preserve">                                         PASSENGER INSIGHTS AND BEHAVIOUR</t>
  </si>
  <si>
    <t>PASSENGER TARGET</t>
  </si>
  <si>
    <t xml:space="preserve">                      Target Achievement And Growth</t>
  </si>
  <si>
    <t>trips taget achievement</t>
  </si>
  <si>
    <t>Passenger Target</t>
  </si>
  <si>
    <t>rating target</t>
  </si>
  <si>
    <t>repeat passenger rate</t>
  </si>
  <si>
    <t xml:space="preserve">TRIPS PERFORMANCE OVERVIEW </t>
  </si>
  <si>
    <t xml:space="preserve">PASSENGER INSIGHTS </t>
  </si>
  <si>
    <t>TARGET ACHIEVEMENT AND GROWTH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</si>
</sst>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gt;=1000000]0.0,,&quot;M&quot;;[&gt;=1000]0.0,&quot;K&quot;;0"/>
  </numFmts>
  <fonts count="12" x14ac:knownFonts="1">
    <font>
      <sz val="11"/>
      <color theme="1"/>
      <name val="Calibri"/>
      <family val="2"/>
      <scheme val="minor"/>
    </font>
    <font>
      <b/>
      <sz val="11"/>
      <color theme="1"/>
      <name val="Calibri"/>
      <family val="2"/>
      <scheme val="minor"/>
    </font>
    <font>
      <b/>
      <sz val="12"/>
      <color theme="1"/>
      <name val="Calibri"/>
      <family val="2"/>
      <scheme val="minor"/>
    </font>
    <font>
      <sz val="24"/>
      <color theme="0"/>
      <name val="Calibri"/>
      <family val="2"/>
      <scheme val="minor"/>
    </font>
    <font>
      <sz val="16"/>
      <color theme="1"/>
      <name val="Calibri"/>
      <family val="2"/>
      <scheme val="minor"/>
    </font>
    <font>
      <sz val="16"/>
      <color theme="9" tint="0.39997558519241921"/>
      <name val="Calibri"/>
      <family val="2"/>
      <scheme val="minor"/>
    </font>
    <font>
      <b/>
      <sz val="24"/>
      <color rgb="FFFFFF00"/>
      <name val="Calibri"/>
      <family val="2"/>
      <scheme val="minor"/>
    </font>
    <font>
      <b/>
      <sz val="22"/>
      <color rgb="FFFF0000"/>
      <name val="Calibri"/>
      <family val="2"/>
      <scheme val="minor"/>
    </font>
    <font>
      <b/>
      <sz val="18"/>
      <color rgb="FFFF0000"/>
      <name val="Calibri"/>
      <family val="2"/>
      <scheme val="minor"/>
    </font>
    <font>
      <sz val="16"/>
      <color theme="0"/>
      <name val="Calibri"/>
      <family val="2"/>
      <scheme val="minor"/>
    </font>
    <font>
      <b/>
      <sz val="22"/>
      <color rgb="FFEE0000"/>
      <name val="Calibri"/>
      <family val="2"/>
      <scheme val="minor"/>
    </font>
    <font>
      <b/>
      <sz val="26"/>
      <color rgb="FFFFFF00"/>
      <name val="Calibri"/>
      <family val="2"/>
      <scheme val="minor"/>
    </font>
  </fonts>
  <fills count="5">
    <fill>
      <patternFill patternType="none"/>
    </fill>
    <fill>
      <patternFill patternType="gray125"/>
    </fill>
    <fill>
      <patternFill patternType="solid">
        <fgColor rgb="FFFFFF00"/>
        <bgColor indexed="64"/>
      </patternFill>
    </fill>
    <fill>
      <patternFill patternType="solid">
        <fgColor theme="1"/>
        <bgColor indexed="64"/>
      </patternFill>
    </fill>
    <fill>
      <patternFill patternType="solid">
        <fgColor theme="4" tint="0.79998168889431442"/>
        <bgColor theme="4" tint="0.79998168889431442"/>
      </patternFill>
    </fill>
  </fills>
  <borders count="11">
    <border>
      <left/>
      <right/>
      <top/>
      <bottom/>
      <diagonal/>
    </border>
    <border>
      <left/>
      <right/>
      <top/>
      <bottom style="thin">
        <color theme="4" tint="0.39997558519241921"/>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40">
    <xf numFmtId="0" fontId="0" fillId="0" borderId="0" xfId="0"/>
    <xf numFmtId="0" fontId="0" fillId="0" borderId="0" xfId="0" applyAlignment="1">
      <alignment wrapText="1"/>
    </xf>
    <xf numFmtId="0" fontId="0" fillId="0" borderId="0" xfId="0" applyAlignment="1">
      <alignment horizontal="left" vertical="center" indent="1"/>
    </xf>
    <xf numFmtId="0" fontId="1" fillId="0" borderId="0" xfId="0" applyFont="1" applyAlignment="1">
      <alignment horizontal="left" vertical="center" indent="1"/>
    </xf>
    <xf numFmtId="0" fontId="1" fillId="2" borderId="0" xfId="0" applyFont="1" applyFill="1"/>
    <xf numFmtId="0" fontId="2" fillId="0" borderId="0" xfId="0" applyFont="1" applyAlignment="1">
      <alignment vertical="center"/>
    </xf>
    <xf numFmtId="0" fontId="0" fillId="0" borderId="0" xfId="0" applyAlignment="1">
      <alignment horizontal="left" vertical="center" indent="2"/>
    </xf>
    <xf numFmtId="2" fontId="0" fillId="0" borderId="0" xfId="0" applyNumberFormat="1"/>
    <xf numFmtId="0" fontId="0" fillId="0" borderId="0" xfId="0" pivotButton="1"/>
    <xf numFmtId="0" fontId="0" fillId="0" borderId="0" xfId="0" applyAlignment="1">
      <alignment horizontal="left"/>
    </xf>
    <xf numFmtId="164" fontId="0" fillId="0" borderId="0" xfId="0" applyNumberFormat="1"/>
    <xf numFmtId="0" fontId="0" fillId="2" borderId="0" xfId="0" applyFill="1"/>
    <xf numFmtId="0" fontId="0" fillId="3" borderId="0" xfId="0" applyFill="1"/>
    <xf numFmtId="0" fontId="4" fillId="3" borderId="0" xfId="0" applyFont="1" applyFill="1"/>
    <xf numFmtId="0" fontId="0" fillId="3" borderId="0" xfId="0" applyFill="1" applyAlignment="1">
      <alignment horizontal="center"/>
    </xf>
    <xf numFmtId="0" fontId="5" fillId="3" borderId="0" xfId="0" applyFont="1" applyFill="1"/>
    <xf numFmtId="0" fontId="3" fillId="3" borderId="0" xfId="0" applyFont="1" applyFill="1"/>
    <xf numFmtId="0" fontId="1" fillId="4" borderId="1" xfId="0" applyFont="1" applyFill="1"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0" xfId="0" applyAlignment="1">
      <alignment horizontal="center"/>
    </xf>
    <xf numFmtId="3" fontId="0" fillId="0" borderId="0" xfId="0" applyNumberFormat="1"/>
    <xf numFmtId="0" fontId="6" fillId="3" borderId="0" xfId="0" applyFont="1" applyFill="1"/>
    <xf numFmtId="0" fontId="0" fillId="0" borderId="0" xfId="0" applyNumberFormat="1"/>
    <xf numFmtId="10" fontId="0" fillId="0" borderId="0" xfId="0" applyNumberFormat="1"/>
    <xf numFmtId="0" fontId="9" fillId="3" borderId="0" xfId="0" applyFont="1" applyFill="1"/>
    <xf numFmtId="0" fontId="11" fillId="3" borderId="0" xfId="0" applyFont="1" applyFill="1"/>
    <xf numFmtId="1" fontId="0" fillId="0" borderId="0" xfId="0" applyNumberFormat="1"/>
    <xf numFmtId="0" fontId="0" fillId="2" borderId="0" xfId="0" applyFill="1" applyAlignment="1">
      <alignment horizontal="center"/>
    </xf>
    <xf numFmtId="0" fontId="7" fillId="2" borderId="0" xfId="0" applyFont="1" applyFill="1" applyAlignment="1">
      <alignment horizontal="center"/>
    </xf>
    <xf numFmtId="0" fontId="8" fillId="2" borderId="0" xfId="0" applyFont="1" applyFill="1"/>
    <xf numFmtId="0" fontId="10" fillId="2" borderId="0" xfId="0" applyFont="1" applyFill="1"/>
    <xf numFmtId="164" fontId="0" fillId="0" borderId="0" xfId="0" applyNumberFormat="1" applyAlignment="1">
      <alignment horizontal="center"/>
    </xf>
  </cellXfs>
  <cellStyles count="1">
    <cellStyle name="Normal" xfId="0" builtinId="0"/>
  </cellStyles>
  <dxfs count="28">
    <dxf>
      <numFmt numFmtId="164" formatCode="[&gt;=1000000]0.0,,&quot;M&quot;;[&gt;=1000]0.0,&quot;K&quot;;0"/>
    </dxf>
    <dxf>
      <numFmt numFmtId="164" formatCode="[&gt;=1000000]0.0,,&quot;M&quot;;[&gt;=1000]0.0,&quot;K&quot;;0"/>
    </dxf>
    <dxf>
      <numFmt numFmtId="164" formatCode="[&gt;=1000000]0.0,,&quot;M&quot;;[&gt;=1000]0.0,&quot;K&quot;;0"/>
    </dxf>
    <dxf>
      <alignment horizontal="center"/>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numFmt numFmtId="164" formatCode="[&gt;=1000000]0.0,,&quot;M&quot;;[&gt;=1000]0.0,&quot;K&quot;;0"/>
    </dxf>
    <dxf>
      <font>
        <b/>
        <i val="0"/>
        <color theme="0"/>
      </font>
      <fill>
        <patternFill>
          <bgColor theme="1"/>
        </patternFill>
      </fill>
    </dxf>
    <dxf>
      <font>
        <b/>
        <i val="0"/>
        <sz val="14"/>
      </font>
      <fill>
        <patternFill>
          <bgColor theme="1"/>
        </patternFill>
      </fill>
    </dxf>
  </dxfs>
  <tableStyles count="1" defaultTableStyle="TableStyleMedium2" defaultPivotStyle="PivotStyleLight16">
    <tableStyle name="Slicer Style 1" pivot="0" table="0" count="4" xr9:uid="{21673FD1-5184-45D1-812A-D9CE9BF3ED12}">
      <tableStyleElement type="wholeTable" dxfId="27"/>
      <tableStyleElement type="headerRow" dxfId="26"/>
    </tableStyle>
  </tableStyles>
  <extLst>
    <ext xmlns:x14="http://schemas.microsoft.com/office/spreadsheetml/2009/9/main" uri="{46F421CA-312F-682f-3DD2-61675219B42D}">
      <x14:dxfs count="2">
        <dxf>
          <fill>
            <patternFill>
              <bgColor theme="4" tint="0.39994506668294322"/>
            </patternFill>
          </fill>
        </dxf>
        <dxf>
          <fill>
            <patternFill>
              <bgColor theme="9" tint="0.7999816888943144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onnections" Target="connections.xml"/><Relationship Id="rId21" Type="http://schemas.openxmlformats.org/officeDocument/2006/relationships/pivotCacheDefinition" Target="pivotCache/pivotCacheDefinition16.xml"/><Relationship Id="rId42" Type="http://schemas.openxmlformats.org/officeDocument/2006/relationships/customXml" Target="../customXml/item12.xml"/><Relationship Id="rId47" Type="http://schemas.openxmlformats.org/officeDocument/2006/relationships/customXml" Target="../customXml/item17.xml"/><Relationship Id="rId63" Type="http://schemas.openxmlformats.org/officeDocument/2006/relationships/customXml" Target="../customXml/item33.xml"/><Relationship Id="rId68" Type="http://schemas.openxmlformats.org/officeDocument/2006/relationships/customXml" Target="../customXml/item38.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powerPivotData" Target="model/item.data"/><Relationship Id="rId11" Type="http://schemas.openxmlformats.org/officeDocument/2006/relationships/pivotCacheDefinition" Target="pivotCache/pivotCacheDefinition6.xml"/><Relationship Id="rId24" Type="http://schemas.microsoft.com/office/2007/relationships/slicerCache" Target="slicerCaches/slicerCache1.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3" Type="http://schemas.openxmlformats.org/officeDocument/2006/relationships/customXml" Target="../customXml/item23.xml"/><Relationship Id="rId58" Type="http://schemas.openxmlformats.org/officeDocument/2006/relationships/customXml" Target="../customXml/item28.xml"/><Relationship Id="rId66" Type="http://schemas.openxmlformats.org/officeDocument/2006/relationships/customXml" Target="../customXml/item36.xml"/><Relationship Id="rId5" Type="http://schemas.openxmlformats.org/officeDocument/2006/relationships/worksheet" Target="worksheets/sheet5.xml"/><Relationship Id="rId61" Type="http://schemas.openxmlformats.org/officeDocument/2006/relationships/customXml" Target="../customXml/item31.xml"/><Relationship Id="rId19" Type="http://schemas.openxmlformats.org/officeDocument/2006/relationships/pivotCacheDefinition" Target="pivotCache/pivotCacheDefinition14.xml"/><Relationship Id="rId14" Type="http://schemas.openxmlformats.org/officeDocument/2006/relationships/pivotCacheDefinition" Target="pivotCache/pivotCacheDefinition9.xml"/><Relationship Id="rId22" Type="http://schemas.openxmlformats.org/officeDocument/2006/relationships/pivotCacheDefinition" Target="pivotCache/pivotCacheDefinition17.xml"/><Relationship Id="rId27" Type="http://schemas.openxmlformats.org/officeDocument/2006/relationships/styles" Target="styles.xml"/><Relationship Id="rId30" Type="http://schemas.openxmlformats.org/officeDocument/2006/relationships/calcChain" Target="calcChain.xml"/><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56" Type="http://schemas.openxmlformats.org/officeDocument/2006/relationships/customXml" Target="../customXml/item26.xml"/><Relationship Id="rId64" Type="http://schemas.openxmlformats.org/officeDocument/2006/relationships/customXml" Target="../customXml/item34.xml"/><Relationship Id="rId69" Type="http://schemas.openxmlformats.org/officeDocument/2006/relationships/customXml" Target="../customXml/item39.xml"/><Relationship Id="rId8" Type="http://schemas.openxmlformats.org/officeDocument/2006/relationships/pivotCacheDefinition" Target="pivotCache/pivotCacheDefinition3.xml"/><Relationship Id="rId51" Type="http://schemas.openxmlformats.org/officeDocument/2006/relationships/customXml" Target="../customXml/item21.xml"/><Relationship Id="rId72" Type="http://schemas.openxmlformats.org/officeDocument/2006/relationships/customXml" Target="../customXml/item42.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theme" Target="theme/theme1.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59" Type="http://schemas.openxmlformats.org/officeDocument/2006/relationships/customXml" Target="../customXml/item29.xml"/><Relationship Id="rId67" Type="http://schemas.openxmlformats.org/officeDocument/2006/relationships/customXml" Target="../customXml/item37.xml"/><Relationship Id="rId20" Type="http://schemas.openxmlformats.org/officeDocument/2006/relationships/pivotCacheDefinition" Target="pivotCache/pivotCacheDefinition15.xml"/><Relationship Id="rId41" Type="http://schemas.openxmlformats.org/officeDocument/2006/relationships/customXml" Target="../customXml/item11.xml"/><Relationship Id="rId54" Type="http://schemas.openxmlformats.org/officeDocument/2006/relationships/customXml" Target="../customXml/item24.xml"/><Relationship Id="rId62" Type="http://schemas.openxmlformats.org/officeDocument/2006/relationships/customXml" Target="../customXml/item32.xml"/><Relationship Id="rId70"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openxmlformats.org/officeDocument/2006/relationships/pivotCacheDefinition" Target="pivotCache/pivotCacheDefinition18.xml"/><Relationship Id="rId28" Type="http://schemas.openxmlformats.org/officeDocument/2006/relationships/sharedStrings" Target="sharedStrings.xml"/><Relationship Id="rId36" Type="http://schemas.openxmlformats.org/officeDocument/2006/relationships/customXml" Target="../customXml/item6.xml"/><Relationship Id="rId49" Type="http://schemas.openxmlformats.org/officeDocument/2006/relationships/customXml" Target="../customXml/item19.xml"/><Relationship Id="rId57" Type="http://schemas.openxmlformats.org/officeDocument/2006/relationships/customXml" Target="../customXml/item27.xml"/><Relationship Id="rId10" Type="http://schemas.openxmlformats.org/officeDocument/2006/relationships/pivotCacheDefinition" Target="pivotCache/pivotCacheDefinition5.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60" Type="http://schemas.openxmlformats.org/officeDocument/2006/relationships/customXml" Target="../customXml/item30.xml"/><Relationship Id="rId65" Type="http://schemas.openxmlformats.org/officeDocument/2006/relationships/customXml" Target="../customXml/item35.xml"/><Relationship Id="rId73" Type="http://schemas.openxmlformats.org/officeDocument/2006/relationships/customXml" Target="../customXml/item4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39" Type="http://schemas.openxmlformats.org/officeDocument/2006/relationships/customXml" Target="../customXml/item9.xml"/><Relationship Id="rId34" Type="http://schemas.openxmlformats.org/officeDocument/2006/relationships/customXml" Target="../customXml/item4.xml"/><Relationship Id="rId50" Type="http://schemas.openxmlformats.org/officeDocument/2006/relationships/customXml" Target="../customXml/item20.xml"/><Relationship Id="rId55" Type="http://schemas.openxmlformats.org/officeDocument/2006/relationships/customXml" Target="../customXml/item25.xml"/><Relationship Id="rId7" Type="http://schemas.openxmlformats.org/officeDocument/2006/relationships/pivotCacheDefinition" Target="pivotCache/pivotCacheDefinition2.xml"/><Relationship Id="rId71" Type="http://schemas.openxmlformats.org/officeDocument/2006/relationships/customXml" Target="../customXml/item4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[MertroRidex1.xlsx]Calculation!PivotTable3</c:name>
    <c:fmtId val="5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FARE BY CITY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hade val="42000"/>
                  <a:satMod val="103000"/>
                  <a:lumMod val="102000"/>
                  <a:tint val="94000"/>
                </a:schemeClr>
              </a:gs>
              <a:gs pos="50000">
                <a:schemeClr val="accent2">
                  <a:shade val="42000"/>
                  <a:satMod val="110000"/>
                  <a:lumMod val="100000"/>
                  <a:shade val="100000"/>
                </a:schemeClr>
              </a:gs>
              <a:gs pos="100000">
                <a:schemeClr val="accent2">
                  <a:shade val="42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2">
                  <a:shade val="68000"/>
                  <a:satMod val="103000"/>
                  <a:lumMod val="102000"/>
                  <a:tint val="94000"/>
                </a:schemeClr>
              </a:gs>
              <a:gs pos="50000">
                <a:schemeClr val="accent2">
                  <a:shade val="68000"/>
                  <a:satMod val="110000"/>
                  <a:lumMod val="100000"/>
                  <a:shade val="100000"/>
                </a:schemeClr>
              </a:gs>
              <a:gs pos="100000">
                <a:schemeClr val="accent2">
                  <a:shade val="6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2">
                  <a:shade val="80000"/>
                  <a:satMod val="103000"/>
                  <a:lumMod val="102000"/>
                  <a:tint val="94000"/>
                </a:schemeClr>
              </a:gs>
              <a:gs pos="50000">
                <a:schemeClr val="accent2">
                  <a:shade val="80000"/>
                  <a:satMod val="110000"/>
                  <a:lumMod val="100000"/>
                  <a:shade val="100000"/>
                </a:schemeClr>
              </a:gs>
              <a:gs pos="100000">
                <a:schemeClr val="accent2">
                  <a:shade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2">
                  <a:shade val="55000"/>
                  <a:satMod val="103000"/>
                  <a:lumMod val="102000"/>
                  <a:tint val="94000"/>
                </a:schemeClr>
              </a:gs>
              <a:gs pos="50000">
                <a:schemeClr val="accent2">
                  <a:shade val="55000"/>
                  <a:satMod val="110000"/>
                  <a:lumMod val="100000"/>
                  <a:shade val="100000"/>
                </a:schemeClr>
              </a:gs>
              <a:gs pos="100000">
                <a:schemeClr val="accent2">
                  <a:shade val="5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2">
                  <a:tint val="94000"/>
                  <a:satMod val="103000"/>
                  <a:lumMod val="102000"/>
                  <a:tint val="94000"/>
                </a:schemeClr>
              </a:gs>
              <a:gs pos="50000">
                <a:schemeClr val="accent2">
                  <a:tint val="94000"/>
                  <a:satMod val="110000"/>
                  <a:lumMod val="100000"/>
                  <a:shade val="100000"/>
                </a:schemeClr>
              </a:gs>
              <a:gs pos="100000">
                <a:schemeClr val="accent2">
                  <a:tint val="94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2">
                  <a:tint val="81000"/>
                  <a:satMod val="103000"/>
                  <a:lumMod val="102000"/>
                  <a:tint val="94000"/>
                </a:schemeClr>
              </a:gs>
              <a:gs pos="50000">
                <a:schemeClr val="accent2">
                  <a:tint val="81000"/>
                  <a:satMod val="110000"/>
                  <a:lumMod val="100000"/>
                  <a:shade val="100000"/>
                </a:schemeClr>
              </a:gs>
              <a:gs pos="100000">
                <a:schemeClr val="accent2">
                  <a:tint val="81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2">
                  <a:shade val="93000"/>
                  <a:satMod val="103000"/>
                  <a:lumMod val="102000"/>
                  <a:tint val="94000"/>
                </a:schemeClr>
              </a:gs>
              <a:gs pos="50000">
                <a:schemeClr val="accent2">
                  <a:shade val="93000"/>
                  <a:satMod val="110000"/>
                  <a:lumMod val="100000"/>
                  <a:shade val="100000"/>
                </a:schemeClr>
              </a:gs>
              <a:gs pos="100000">
                <a:schemeClr val="accent2">
                  <a:shade val="9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2">
                  <a:tint val="43000"/>
                  <a:satMod val="103000"/>
                  <a:lumMod val="102000"/>
                  <a:tint val="94000"/>
                </a:schemeClr>
              </a:gs>
              <a:gs pos="50000">
                <a:schemeClr val="accent2">
                  <a:tint val="43000"/>
                  <a:satMod val="110000"/>
                  <a:lumMod val="100000"/>
                  <a:shade val="100000"/>
                </a:schemeClr>
              </a:gs>
              <a:gs pos="100000">
                <a:schemeClr val="accent2">
                  <a:tint val="4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2">
                  <a:tint val="69000"/>
                  <a:satMod val="103000"/>
                  <a:lumMod val="102000"/>
                  <a:tint val="94000"/>
                </a:schemeClr>
              </a:gs>
              <a:gs pos="50000">
                <a:schemeClr val="accent2">
                  <a:tint val="69000"/>
                  <a:satMod val="110000"/>
                  <a:lumMod val="100000"/>
                  <a:shade val="100000"/>
                </a:schemeClr>
              </a:gs>
              <a:gs pos="100000">
                <a:schemeClr val="accent2">
                  <a:tint val="69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2">
                  <a:tint val="56000"/>
                  <a:satMod val="103000"/>
                  <a:lumMod val="102000"/>
                  <a:tint val="94000"/>
                </a:schemeClr>
              </a:gs>
              <a:gs pos="50000">
                <a:schemeClr val="accent2">
                  <a:tint val="56000"/>
                  <a:satMod val="110000"/>
                  <a:lumMod val="100000"/>
                  <a:shade val="100000"/>
                </a:schemeClr>
              </a:gs>
              <a:gs pos="100000">
                <a:schemeClr val="accent2">
                  <a:tint val="5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barChart>
        <c:barDir val="col"/>
        <c:grouping val="stacked"/>
        <c:varyColors val="1"/>
        <c:ser>
          <c:idx val="0"/>
          <c:order val="0"/>
          <c:tx>
            <c:strRef>
              <c:f>Calculation!$C$20</c:f>
              <c:strCache>
                <c:ptCount val="1"/>
                <c:pt idx="0">
                  <c:v>Total</c:v>
                </c:pt>
              </c:strCache>
            </c:strRef>
          </c:tx>
          <c:invertIfNegative val="0"/>
          <c:dPt>
            <c:idx val="0"/>
            <c:invertIfNegative val="0"/>
            <c:bubble3D val="0"/>
            <c:spPr>
              <a:gradFill rotWithShape="1">
                <a:gsLst>
                  <a:gs pos="0">
                    <a:schemeClr val="accent2">
                      <a:shade val="42000"/>
                      <a:satMod val="103000"/>
                      <a:lumMod val="102000"/>
                      <a:tint val="94000"/>
                    </a:schemeClr>
                  </a:gs>
                  <a:gs pos="50000">
                    <a:schemeClr val="accent2">
                      <a:shade val="42000"/>
                      <a:satMod val="110000"/>
                      <a:lumMod val="100000"/>
                      <a:shade val="100000"/>
                    </a:schemeClr>
                  </a:gs>
                  <a:gs pos="100000">
                    <a:schemeClr val="accent2">
                      <a:shade val="42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1FC-4DB5-B9EB-5ECFD9B87464}"/>
              </c:ext>
            </c:extLst>
          </c:dPt>
          <c:dPt>
            <c:idx val="1"/>
            <c:invertIfNegative val="0"/>
            <c:bubble3D val="0"/>
            <c:spPr>
              <a:gradFill rotWithShape="1">
                <a:gsLst>
                  <a:gs pos="0">
                    <a:schemeClr val="accent2">
                      <a:shade val="55000"/>
                      <a:satMod val="103000"/>
                      <a:lumMod val="102000"/>
                      <a:tint val="94000"/>
                    </a:schemeClr>
                  </a:gs>
                  <a:gs pos="50000">
                    <a:schemeClr val="accent2">
                      <a:shade val="55000"/>
                      <a:satMod val="110000"/>
                      <a:lumMod val="100000"/>
                      <a:shade val="100000"/>
                    </a:schemeClr>
                  </a:gs>
                  <a:gs pos="100000">
                    <a:schemeClr val="accent2">
                      <a:shade val="5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1FC-4DB5-B9EB-5ECFD9B87464}"/>
              </c:ext>
            </c:extLst>
          </c:dPt>
          <c:dPt>
            <c:idx val="2"/>
            <c:invertIfNegative val="0"/>
            <c:bubble3D val="0"/>
            <c:spPr>
              <a:gradFill rotWithShape="1">
                <a:gsLst>
                  <a:gs pos="0">
                    <a:schemeClr val="accent2">
                      <a:shade val="68000"/>
                      <a:satMod val="103000"/>
                      <a:lumMod val="102000"/>
                      <a:tint val="94000"/>
                    </a:schemeClr>
                  </a:gs>
                  <a:gs pos="50000">
                    <a:schemeClr val="accent2">
                      <a:shade val="68000"/>
                      <a:satMod val="110000"/>
                      <a:lumMod val="100000"/>
                      <a:shade val="100000"/>
                    </a:schemeClr>
                  </a:gs>
                  <a:gs pos="100000">
                    <a:schemeClr val="accent2">
                      <a:shade val="6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1FC-4DB5-B9EB-5ECFD9B87464}"/>
              </c:ext>
            </c:extLst>
          </c:dPt>
          <c:dPt>
            <c:idx val="3"/>
            <c:invertIfNegative val="0"/>
            <c:bubble3D val="0"/>
            <c:spPr>
              <a:gradFill rotWithShape="1">
                <a:gsLst>
                  <a:gs pos="0">
                    <a:schemeClr val="accent2">
                      <a:shade val="80000"/>
                      <a:satMod val="103000"/>
                      <a:lumMod val="102000"/>
                      <a:tint val="94000"/>
                    </a:schemeClr>
                  </a:gs>
                  <a:gs pos="50000">
                    <a:schemeClr val="accent2">
                      <a:shade val="80000"/>
                      <a:satMod val="110000"/>
                      <a:lumMod val="100000"/>
                      <a:shade val="100000"/>
                    </a:schemeClr>
                  </a:gs>
                  <a:gs pos="100000">
                    <a:schemeClr val="accent2">
                      <a:shade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D1FC-4DB5-B9EB-5ECFD9B87464}"/>
              </c:ext>
            </c:extLst>
          </c:dPt>
          <c:dPt>
            <c:idx val="4"/>
            <c:invertIfNegative val="0"/>
            <c:bubble3D val="0"/>
            <c:spPr>
              <a:gradFill rotWithShape="1">
                <a:gsLst>
                  <a:gs pos="0">
                    <a:schemeClr val="accent2">
                      <a:shade val="93000"/>
                      <a:satMod val="103000"/>
                      <a:lumMod val="102000"/>
                      <a:tint val="94000"/>
                    </a:schemeClr>
                  </a:gs>
                  <a:gs pos="50000">
                    <a:schemeClr val="accent2">
                      <a:shade val="93000"/>
                      <a:satMod val="110000"/>
                      <a:lumMod val="100000"/>
                      <a:shade val="100000"/>
                    </a:schemeClr>
                  </a:gs>
                  <a:gs pos="100000">
                    <a:schemeClr val="accent2">
                      <a:shade val="93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D1FC-4DB5-B9EB-5ECFD9B87464}"/>
              </c:ext>
            </c:extLst>
          </c:dPt>
          <c:dPt>
            <c:idx val="5"/>
            <c:invertIfNegative val="0"/>
            <c:bubble3D val="0"/>
            <c:spPr>
              <a:gradFill rotWithShape="1">
                <a:gsLst>
                  <a:gs pos="0">
                    <a:schemeClr val="accent2">
                      <a:tint val="94000"/>
                      <a:satMod val="103000"/>
                      <a:lumMod val="102000"/>
                      <a:tint val="94000"/>
                    </a:schemeClr>
                  </a:gs>
                  <a:gs pos="50000">
                    <a:schemeClr val="accent2">
                      <a:tint val="94000"/>
                      <a:satMod val="110000"/>
                      <a:lumMod val="100000"/>
                      <a:shade val="100000"/>
                    </a:schemeClr>
                  </a:gs>
                  <a:gs pos="100000">
                    <a:schemeClr val="accent2">
                      <a:tint val="94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D1FC-4DB5-B9EB-5ECFD9B87464}"/>
              </c:ext>
            </c:extLst>
          </c:dPt>
          <c:dPt>
            <c:idx val="6"/>
            <c:invertIfNegative val="0"/>
            <c:bubble3D val="0"/>
            <c:spPr>
              <a:gradFill rotWithShape="1">
                <a:gsLst>
                  <a:gs pos="0">
                    <a:schemeClr val="accent2">
                      <a:tint val="81000"/>
                      <a:satMod val="103000"/>
                      <a:lumMod val="102000"/>
                      <a:tint val="94000"/>
                    </a:schemeClr>
                  </a:gs>
                  <a:gs pos="50000">
                    <a:schemeClr val="accent2">
                      <a:tint val="81000"/>
                      <a:satMod val="110000"/>
                      <a:lumMod val="100000"/>
                      <a:shade val="100000"/>
                    </a:schemeClr>
                  </a:gs>
                  <a:gs pos="100000">
                    <a:schemeClr val="accent2">
                      <a:tint val="81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D1FC-4DB5-B9EB-5ECFD9B87464}"/>
              </c:ext>
            </c:extLst>
          </c:dPt>
          <c:dPt>
            <c:idx val="7"/>
            <c:invertIfNegative val="0"/>
            <c:bubble3D val="0"/>
            <c:spPr>
              <a:gradFill rotWithShape="1">
                <a:gsLst>
                  <a:gs pos="0">
                    <a:schemeClr val="accent2">
                      <a:tint val="69000"/>
                      <a:satMod val="103000"/>
                      <a:lumMod val="102000"/>
                      <a:tint val="94000"/>
                    </a:schemeClr>
                  </a:gs>
                  <a:gs pos="50000">
                    <a:schemeClr val="accent2">
                      <a:tint val="69000"/>
                      <a:satMod val="110000"/>
                      <a:lumMod val="100000"/>
                      <a:shade val="100000"/>
                    </a:schemeClr>
                  </a:gs>
                  <a:gs pos="100000">
                    <a:schemeClr val="accent2">
                      <a:tint val="69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D1FC-4DB5-B9EB-5ECFD9B87464}"/>
              </c:ext>
            </c:extLst>
          </c:dPt>
          <c:dPt>
            <c:idx val="8"/>
            <c:invertIfNegative val="0"/>
            <c:bubble3D val="0"/>
            <c:spPr>
              <a:gradFill rotWithShape="1">
                <a:gsLst>
                  <a:gs pos="0">
                    <a:schemeClr val="accent2">
                      <a:tint val="56000"/>
                      <a:satMod val="103000"/>
                      <a:lumMod val="102000"/>
                      <a:tint val="94000"/>
                    </a:schemeClr>
                  </a:gs>
                  <a:gs pos="50000">
                    <a:schemeClr val="accent2">
                      <a:tint val="56000"/>
                      <a:satMod val="110000"/>
                      <a:lumMod val="100000"/>
                      <a:shade val="100000"/>
                    </a:schemeClr>
                  </a:gs>
                  <a:gs pos="100000">
                    <a:schemeClr val="accent2">
                      <a:tint val="5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D1FC-4DB5-B9EB-5ECFD9B87464}"/>
              </c:ext>
            </c:extLst>
          </c:dPt>
          <c:dPt>
            <c:idx val="9"/>
            <c:invertIfNegative val="0"/>
            <c:bubble3D val="0"/>
            <c:spPr>
              <a:gradFill rotWithShape="1">
                <a:gsLst>
                  <a:gs pos="0">
                    <a:schemeClr val="accent2">
                      <a:tint val="43000"/>
                      <a:satMod val="103000"/>
                      <a:lumMod val="102000"/>
                      <a:tint val="94000"/>
                    </a:schemeClr>
                  </a:gs>
                  <a:gs pos="50000">
                    <a:schemeClr val="accent2">
                      <a:tint val="43000"/>
                      <a:satMod val="110000"/>
                      <a:lumMod val="100000"/>
                      <a:shade val="100000"/>
                    </a:schemeClr>
                  </a:gs>
                  <a:gs pos="100000">
                    <a:schemeClr val="accent2">
                      <a:tint val="43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D1FC-4DB5-B9EB-5ECFD9B87464}"/>
              </c:ext>
            </c:extLst>
          </c:dPt>
          <c:cat>
            <c:strRef>
              <c:f>Calculation!$B$21:$B$31</c:f>
              <c:strCache>
                <c:ptCount val="10"/>
                <c:pt idx="0">
                  <c:v>Jaipur</c:v>
                </c:pt>
                <c:pt idx="1">
                  <c:v>Lucknow</c:v>
                </c:pt>
                <c:pt idx="2">
                  <c:v>Kochi</c:v>
                </c:pt>
                <c:pt idx="3">
                  <c:v>Chandigarh</c:v>
                </c:pt>
                <c:pt idx="4">
                  <c:v>Surat</c:v>
                </c:pt>
                <c:pt idx="5">
                  <c:v>Visakhapatnam</c:v>
                </c:pt>
                <c:pt idx="6">
                  <c:v>Indore</c:v>
                </c:pt>
                <c:pt idx="7">
                  <c:v>Vadodara</c:v>
                </c:pt>
                <c:pt idx="8">
                  <c:v>Coimbatore</c:v>
                </c:pt>
                <c:pt idx="9">
                  <c:v>Mysore</c:v>
                </c:pt>
              </c:strCache>
            </c:strRef>
          </c:cat>
          <c:val>
            <c:numRef>
              <c:f>Calculation!$C$21:$C$31</c:f>
              <c:numCache>
                <c:formatCode>[&gt;=1000000]0.0,,"M";[&gt;=1000]0.0,"K";0</c:formatCode>
                <c:ptCount val="10"/>
                <c:pt idx="0">
                  <c:v>12915283</c:v>
                </c:pt>
                <c:pt idx="1">
                  <c:v>6879267</c:v>
                </c:pt>
                <c:pt idx="2">
                  <c:v>6784213</c:v>
                </c:pt>
                <c:pt idx="3">
                  <c:v>4732653</c:v>
                </c:pt>
                <c:pt idx="4">
                  <c:v>4037427</c:v>
                </c:pt>
                <c:pt idx="5">
                  <c:v>3475458</c:v>
                </c:pt>
                <c:pt idx="6">
                  <c:v>3282698</c:v>
                </c:pt>
                <c:pt idx="7">
                  <c:v>2237332</c:v>
                </c:pt>
                <c:pt idx="8">
                  <c:v>1798952</c:v>
                </c:pt>
                <c:pt idx="9">
                  <c:v>1288320</c:v>
                </c:pt>
              </c:numCache>
            </c:numRef>
          </c:val>
          <c:extLst>
            <c:ext xmlns:c16="http://schemas.microsoft.com/office/drawing/2014/chart" uri="{C3380CC4-5D6E-409C-BE32-E72D297353CC}">
              <c16:uniqueId val="{00000000-4961-40A1-9594-960BB5BE52FD}"/>
            </c:ext>
          </c:extLst>
        </c:ser>
        <c:dLbls>
          <c:showLegendKey val="0"/>
          <c:showVal val="0"/>
          <c:showCatName val="0"/>
          <c:showSerName val="0"/>
          <c:showPercent val="0"/>
          <c:showBubbleSize val="0"/>
        </c:dLbls>
        <c:gapWidth val="55"/>
        <c:overlap val="100"/>
        <c:axId val="2095747679"/>
        <c:axId val="2095724159"/>
      </c:barChart>
      <c:catAx>
        <c:axId val="209574767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95724159"/>
        <c:crosses val="autoZero"/>
        <c:auto val="1"/>
        <c:lblAlgn val="ctr"/>
        <c:lblOffset val="100"/>
        <c:noMultiLvlLbl val="0"/>
      </c:catAx>
      <c:valAx>
        <c:axId val="2095724159"/>
        <c:scaling>
          <c:orientation val="minMax"/>
        </c:scaling>
        <c:delete val="0"/>
        <c:axPos val="l"/>
        <c:majorGridlines>
          <c:spPr>
            <a:ln w="9525" cap="flat" cmpd="sng" algn="ctr">
              <a:noFill/>
              <a:round/>
            </a:ln>
            <a:effectLst/>
          </c:spPr>
        </c:majorGridlines>
        <c:numFmt formatCode="[&gt;=1000000]0.0,,&quot;M&quot;;[&gt;=1000]0.0,&quot;K&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957476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[MertroRidex1.xlsx]Calculation!PivotTable9</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citywise average rating</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1"/>
        <c:ser>
          <c:idx val="0"/>
          <c:order val="0"/>
          <c:tx>
            <c:strRef>
              <c:f>Calculation!$K$36</c:f>
              <c:strCache>
                <c:ptCount val="1"/>
                <c:pt idx="0">
                  <c:v>Total</c:v>
                </c:pt>
              </c:strCache>
            </c:strRef>
          </c:tx>
          <c:invertIfNegative val="0"/>
          <c:dPt>
            <c:idx val="0"/>
            <c:invertIfNegative val="0"/>
            <c:bubble3D val="0"/>
            <c:spPr>
              <a:gradFill rotWithShape="1">
                <a:gsLst>
                  <a:gs pos="0">
                    <a:schemeClr val="accent1">
                      <a:shade val="42000"/>
                      <a:satMod val="103000"/>
                      <a:lumMod val="102000"/>
                      <a:tint val="94000"/>
                    </a:schemeClr>
                  </a:gs>
                  <a:gs pos="50000">
                    <a:schemeClr val="accent1">
                      <a:shade val="42000"/>
                      <a:satMod val="110000"/>
                      <a:lumMod val="100000"/>
                      <a:shade val="100000"/>
                    </a:schemeClr>
                  </a:gs>
                  <a:gs pos="100000">
                    <a:schemeClr val="accent1">
                      <a:shade val="42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invertIfNegative val="0"/>
            <c:bubble3D val="0"/>
            <c:spPr>
              <a:gradFill rotWithShape="1">
                <a:gsLst>
                  <a:gs pos="0">
                    <a:schemeClr val="accent1">
                      <a:shade val="55000"/>
                      <a:satMod val="103000"/>
                      <a:lumMod val="102000"/>
                      <a:tint val="94000"/>
                    </a:schemeClr>
                  </a:gs>
                  <a:gs pos="50000">
                    <a:schemeClr val="accent1">
                      <a:shade val="55000"/>
                      <a:satMod val="110000"/>
                      <a:lumMod val="100000"/>
                      <a:shade val="100000"/>
                    </a:schemeClr>
                  </a:gs>
                  <a:gs pos="100000">
                    <a:schemeClr val="accent1">
                      <a:shade val="5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invertIfNegative val="0"/>
            <c:bubble3D val="0"/>
            <c:spPr>
              <a:gradFill rotWithShape="1">
                <a:gsLst>
                  <a:gs pos="0">
                    <a:schemeClr val="accent1">
                      <a:shade val="68000"/>
                      <a:satMod val="103000"/>
                      <a:lumMod val="102000"/>
                      <a:tint val="94000"/>
                    </a:schemeClr>
                  </a:gs>
                  <a:gs pos="50000">
                    <a:schemeClr val="accent1">
                      <a:shade val="68000"/>
                      <a:satMod val="110000"/>
                      <a:lumMod val="100000"/>
                      <a:shade val="100000"/>
                    </a:schemeClr>
                  </a:gs>
                  <a:gs pos="100000">
                    <a:schemeClr val="accent1">
                      <a:shade val="68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invertIfNegative val="0"/>
            <c:bubble3D val="0"/>
            <c:spPr>
              <a:gradFill rotWithShape="1">
                <a:gsLst>
                  <a:gs pos="0">
                    <a:schemeClr val="accent1">
                      <a:shade val="80000"/>
                      <a:satMod val="103000"/>
                      <a:lumMod val="102000"/>
                      <a:tint val="94000"/>
                    </a:schemeClr>
                  </a:gs>
                  <a:gs pos="50000">
                    <a:schemeClr val="accent1">
                      <a:shade val="80000"/>
                      <a:satMod val="110000"/>
                      <a:lumMod val="100000"/>
                      <a:shade val="100000"/>
                    </a:schemeClr>
                  </a:gs>
                  <a:gs pos="100000">
                    <a:schemeClr val="accent1">
                      <a:shade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invertIfNegative val="0"/>
            <c:bubble3D val="0"/>
            <c:spPr>
              <a:gradFill rotWithShape="1">
                <a:gsLst>
                  <a:gs pos="0">
                    <a:schemeClr val="accent1">
                      <a:shade val="93000"/>
                      <a:satMod val="103000"/>
                      <a:lumMod val="102000"/>
                      <a:tint val="94000"/>
                    </a:schemeClr>
                  </a:gs>
                  <a:gs pos="50000">
                    <a:schemeClr val="accent1">
                      <a:shade val="93000"/>
                      <a:satMod val="110000"/>
                      <a:lumMod val="100000"/>
                      <a:shade val="100000"/>
                    </a:schemeClr>
                  </a:gs>
                  <a:gs pos="100000">
                    <a:schemeClr val="accent1">
                      <a:shade val="93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invertIfNegative val="0"/>
            <c:bubble3D val="0"/>
            <c:spPr>
              <a:gradFill rotWithShape="1">
                <a:gsLst>
                  <a:gs pos="0">
                    <a:schemeClr val="accent1">
                      <a:tint val="94000"/>
                      <a:satMod val="103000"/>
                      <a:lumMod val="102000"/>
                      <a:tint val="94000"/>
                    </a:schemeClr>
                  </a:gs>
                  <a:gs pos="50000">
                    <a:schemeClr val="accent1">
                      <a:tint val="94000"/>
                      <a:satMod val="110000"/>
                      <a:lumMod val="100000"/>
                      <a:shade val="100000"/>
                    </a:schemeClr>
                  </a:gs>
                  <a:gs pos="100000">
                    <a:schemeClr val="accent1">
                      <a:tint val="94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invertIfNegative val="0"/>
            <c:bubble3D val="0"/>
            <c:spPr>
              <a:gradFill rotWithShape="1">
                <a:gsLst>
                  <a:gs pos="0">
                    <a:schemeClr val="accent1">
                      <a:tint val="81000"/>
                      <a:satMod val="103000"/>
                      <a:lumMod val="102000"/>
                      <a:tint val="94000"/>
                    </a:schemeClr>
                  </a:gs>
                  <a:gs pos="50000">
                    <a:schemeClr val="accent1">
                      <a:tint val="81000"/>
                      <a:satMod val="110000"/>
                      <a:lumMod val="100000"/>
                      <a:shade val="100000"/>
                    </a:schemeClr>
                  </a:gs>
                  <a:gs pos="100000">
                    <a:schemeClr val="accent1">
                      <a:tint val="81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invertIfNegative val="0"/>
            <c:bubble3D val="0"/>
            <c:spPr>
              <a:gradFill rotWithShape="1">
                <a:gsLst>
                  <a:gs pos="0">
                    <a:schemeClr val="accent1">
                      <a:tint val="69000"/>
                      <a:satMod val="103000"/>
                      <a:lumMod val="102000"/>
                      <a:tint val="94000"/>
                    </a:schemeClr>
                  </a:gs>
                  <a:gs pos="50000">
                    <a:schemeClr val="accent1">
                      <a:tint val="69000"/>
                      <a:satMod val="110000"/>
                      <a:lumMod val="100000"/>
                      <a:shade val="100000"/>
                    </a:schemeClr>
                  </a:gs>
                  <a:gs pos="100000">
                    <a:schemeClr val="accent1">
                      <a:tint val="69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invertIfNegative val="0"/>
            <c:bubble3D val="0"/>
            <c:spPr>
              <a:gradFill rotWithShape="1">
                <a:gsLst>
                  <a:gs pos="0">
                    <a:schemeClr val="accent1">
                      <a:tint val="56000"/>
                      <a:satMod val="103000"/>
                      <a:lumMod val="102000"/>
                      <a:tint val="94000"/>
                    </a:schemeClr>
                  </a:gs>
                  <a:gs pos="50000">
                    <a:schemeClr val="accent1">
                      <a:tint val="56000"/>
                      <a:satMod val="110000"/>
                      <a:lumMod val="100000"/>
                      <a:shade val="100000"/>
                    </a:schemeClr>
                  </a:gs>
                  <a:gs pos="100000">
                    <a:schemeClr val="accent1">
                      <a:tint val="56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invertIfNegative val="0"/>
            <c:bubble3D val="0"/>
            <c:spPr>
              <a:gradFill rotWithShape="1">
                <a:gsLst>
                  <a:gs pos="0">
                    <a:schemeClr val="accent1">
                      <a:tint val="43000"/>
                      <a:satMod val="103000"/>
                      <a:lumMod val="102000"/>
                      <a:tint val="94000"/>
                    </a:schemeClr>
                  </a:gs>
                  <a:gs pos="50000">
                    <a:schemeClr val="accent1">
                      <a:tint val="43000"/>
                      <a:satMod val="110000"/>
                      <a:lumMod val="100000"/>
                      <a:shade val="100000"/>
                    </a:schemeClr>
                  </a:gs>
                  <a:gs pos="100000">
                    <a:schemeClr val="accent1">
                      <a:tint val="43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Calculation!$J$37:$J$47</c:f>
              <c:strCache>
                <c:ptCount val="10"/>
                <c:pt idx="0">
                  <c:v>Mysore</c:v>
                </c:pt>
                <c:pt idx="1">
                  <c:v>Jaipur</c:v>
                </c:pt>
                <c:pt idx="2">
                  <c:v>Kochi</c:v>
                </c:pt>
                <c:pt idx="3">
                  <c:v>Visakhapatnam</c:v>
                </c:pt>
                <c:pt idx="4">
                  <c:v>Chandigarh</c:v>
                </c:pt>
                <c:pt idx="5">
                  <c:v>Coimbatore</c:v>
                </c:pt>
                <c:pt idx="6">
                  <c:v>Indore</c:v>
                </c:pt>
                <c:pt idx="7">
                  <c:v>Vadodara</c:v>
                </c:pt>
                <c:pt idx="8">
                  <c:v>Lucknow</c:v>
                </c:pt>
                <c:pt idx="9">
                  <c:v>Surat</c:v>
                </c:pt>
              </c:strCache>
            </c:strRef>
          </c:cat>
          <c:val>
            <c:numRef>
              <c:f>Calculation!$K$37:$K$47</c:f>
              <c:numCache>
                <c:formatCode>General</c:formatCode>
                <c:ptCount val="10"/>
                <c:pt idx="0">
                  <c:v>8.5843711083437118</c:v>
                </c:pt>
                <c:pt idx="1">
                  <c:v>8.4632051952848482</c:v>
                </c:pt>
                <c:pt idx="2">
                  <c:v>8.3972070696050629</c:v>
                </c:pt>
                <c:pt idx="3">
                  <c:v>8.3377483443708602</c:v>
                </c:pt>
                <c:pt idx="4">
                  <c:v>7.8831977503264037</c:v>
                </c:pt>
                <c:pt idx="5">
                  <c:v>7.8052639949109412</c:v>
                </c:pt>
                <c:pt idx="6">
                  <c:v>7.742334182470044</c:v>
                </c:pt>
                <c:pt idx="7">
                  <c:v>6.4874938453963562</c:v>
                </c:pt>
                <c:pt idx="8">
                  <c:v>6.4029667251143758</c:v>
                </c:pt>
                <c:pt idx="9">
                  <c:v>6.31669885957717</c:v>
                </c:pt>
              </c:numCache>
            </c:numRef>
          </c:val>
          <c:extLst>
            <c:ext xmlns:c16="http://schemas.microsoft.com/office/drawing/2014/chart" uri="{C3380CC4-5D6E-409C-BE32-E72D297353CC}">
              <c16:uniqueId val="{00000018-40B9-4EF8-A169-935233863E00}"/>
            </c:ext>
          </c:extLst>
        </c:ser>
        <c:dLbls>
          <c:showLegendKey val="0"/>
          <c:showVal val="0"/>
          <c:showCatName val="0"/>
          <c:showSerName val="0"/>
          <c:showPercent val="0"/>
          <c:showBubbleSize val="0"/>
        </c:dLbls>
        <c:gapWidth val="55"/>
        <c:overlap val="100"/>
        <c:axId val="673762816"/>
        <c:axId val="673759456"/>
      </c:barChart>
      <c:catAx>
        <c:axId val="67376281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73759456"/>
        <c:crosses val="autoZero"/>
        <c:auto val="1"/>
        <c:lblAlgn val="ctr"/>
        <c:lblOffset val="100"/>
        <c:noMultiLvlLbl val="0"/>
      </c:catAx>
      <c:valAx>
        <c:axId val="673759456"/>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73762816"/>
        <c:crosses val="autoZero"/>
        <c:crossBetween val="between"/>
      </c:valAx>
      <c:spPr>
        <a:noFill/>
        <a:ln>
          <a:noFill/>
        </a:ln>
        <a:effectLst/>
      </c:spPr>
    </c:plotArea>
    <c:plotVisOnly val="1"/>
    <c:dispBlanksAs val="gap"/>
    <c:showDLblsOverMax val="0"/>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[MertroRidex1.xlsx]Calculation!PivotTable10</c:name>
    <c:fmtId val="10"/>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 new passangers by month</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Calculation!$B$40</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Calculation!$A$41:$A$47</c:f>
              <c:strCache>
                <c:ptCount val="6"/>
                <c:pt idx="0">
                  <c:v>Jan</c:v>
                </c:pt>
                <c:pt idx="1">
                  <c:v>Feb</c:v>
                </c:pt>
                <c:pt idx="2">
                  <c:v>Mar</c:v>
                </c:pt>
                <c:pt idx="3">
                  <c:v>Apr</c:v>
                </c:pt>
                <c:pt idx="4">
                  <c:v>May</c:v>
                </c:pt>
                <c:pt idx="5">
                  <c:v>Jun</c:v>
                </c:pt>
              </c:strCache>
            </c:strRef>
          </c:cat>
          <c:val>
            <c:numRef>
              <c:f>Calculation!$B$41:$B$47</c:f>
              <c:numCache>
                <c:formatCode>General</c:formatCode>
                <c:ptCount val="6"/>
                <c:pt idx="0">
                  <c:v>36329</c:v>
                </c:pt>
                <c:pt idx="1">
                  <c:v>36201</c:v>
                </c:pt>
                <c:pt idx="2">
                  <c:v>30814</c:v>
                </c:pt>
                <c:pt idx="3">
                  <c:v>26620</c:v>
                </c:pt>
                <c:pt idx="4">
                  <c:v>24182</c:v>
                </c:pt>
                <c:pt idx="5">
                  <c:v>22852</c:v>
                </c:pt>
              </c:numCache>
            </c:numRef>
          </c:val>
          <c:extLst>
            <c:ext xmlns:c16="http://schemas.microsoft.com/office/drawing/2014/chart" uri="{C3380CC4-5D6E-409C-BE32-E72D297353CC}">
              <c16:uniqueId val="{00000004-93DB-48CB-8444-69393286B879}"/>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699945872"/>
        <c:axId val="699943472"/>
      </c:areaChart>
      <c:catAx>
        <c:axId val="699945872"/>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699943472"/>
        <c:crosses val="autoZero"/>
        <c:auto val="1"/>
        <c:lblAlgn val="ctr"/>
        <c:lblOffset val="100"/>
        <c:noMultiLvlLbl val="0"/>
      </c:catAx>
      <c:valAx>
        <c:axId val="699943472"/>
        <c:scaling>
          <c:orientation val="minMax"/>
        </c:scaling>
        <c:delete val="1"/>
        <c:axPos val="l"/>
        <c:numFmt formatCode="General" sourceLinked="1"/>
        <c:majorTickMark val="out"/>
        <c:minorTickMark val="none"/>
        <c:tickLblPos val="nextTo"/>
        <c:crossAx val="699945872"/>
        <c:crosses val="autoZero"/>
        <c:crossBetween val="midCat"/>
      </c:valAx>
      <c:spPr>
        <a:noFill/>
        <a:ln>
          <a:noFill/>
        </a:ln>
        <a:effectLst/>
      </c:spPr>
    </c:plotArea>
    <c:plotVisOnly val="1"/>
    <c:dispBlanksAs val="zero"/>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[MertroRidex1.xlsx]Calculation!PivotTable15</c:name>
    <c:fmtId val="3"/>
  </c:pivotSource>
  <c:chart>
    <c:title>
      <c:tx>
        <c:rich>
          <a:bodyPr rot="0" spcFirstLastPara="1" vertOverflow="ellipsis" vert="horz" wrap="square" anchor="ctr" anchorCtr="1"/>
          <a:lstStyle/>
          <a:p>
            <a:pPr>
              <a:defRPr sz="1400" b="1" i="0" u="none" strike="noStrike" kern="1200" cap="none" baseline="0">
                <a:solidFill>
                  <a:schemeClr val="bg1"/>
                </a:solidFill>
                <a:latin typeface="+mn-lt"/>
                <a:ea typeface="+mn-ea"/>
                <a:cs typeface="+mn-cs"/>
              </a:defRPr>
            </a:pPr>
            <a:r>
              <a:rPr lang="en-US">
                <a:solidFill>
                  <a:schemeClr val="bg1"/>
                </a:solidFill>
              </a:rPr>
              <a:t>REPEAT</a:t>
            </a:r>
            <a:r>
              <a:rPr lang="en-US" baseline="0">
                <a:solidFill>
                  <a:schemeClr val="bg1"/>
                </a:solidFill>
              </a:rPr>
              <a:t> PASSANGER RATE</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bg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ln>
          <a:effectLst>
            <a:glow rad="139700">
              <a:schemeClr val="accent1">
                <a:satMod val="175000"/>
                <a:alpha val="40000"/>
              </a:schemeClr>
            </a:glow>
          </a:effectLst>
        </c:spPr>
        <c:marker>
          <c:symbol val="circle"/>
          <c:size val="4"/>
          <c:spPr>
            <a:solidFill>
              <a:schemeClr val="accent1">
                <a:lumMod val="60000"/>
                <a:lumOff val="40000"/>
              </a:schemeClr>
            </a:solidFill>
            <a:ln>
              <a:noFill/>
            </a:ln>
            <a:effectLst>
              <a:glow rad="139700">
                <a:schemeClr val="accent1">
                  <a:satMod val="175000"/>
                  <a:alpha val="40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Calculation!$I$58</c:f>
              <c:strCache>
                <c:ptCount val="1"/>
                <c:pt idx="0">
                  <c:v>Total</c:v>
                </c:pt>
              </c:strCache>
            </c:strRef>
          </c:tx>
          <c:spPr>
            <a:ln w="22225" cap="rnd">
              <a:solidFill>
                <a:schemeClr val="accent1"/>
              </a:solidFill>
            </a:ln>
            <a:effectLst>
              <a:glow rad="139700">
                <a:schemeClr val="accent1">
                  <a:satMod val="175000"/>
                  <a:alpha val="40000"/>
                </a:schemeClr>
              </a:glow>
            </a:effectLst>
          </c:spPr>
          <c:marker>
            <c:symbol val="circle"/>
            <c:size val="4"/>
            <c:spPr>
              <a:solidFill>
                <a:schemeClr val="accent1">
                  <a:lumMod val="60000"/>
                  <a:lumOff val="40000"/>
                </a:schemeClr>
              </a:solidFill>
              <a:ln>
                <a:noFill/>
              </a:ln>
              <a:effectLst>
                <a:glow rad="139700">
                  <a:schemeClr val="accent1">
                    <a:satMod val="175000"/>
                    <a:alpha val="40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Calculation!$H$59:$H$65</c:f>
              <c:strCache>
                <c:ptCount val="6"/>
                <c:pt idx="0">
                  <c:v>Jan</c:v>
                </c:pt>
                <c:pt idx="1">
                  <c:v>Feb</c:v>
                </c:pt>
                <c:pt idx="2">
                  <c:v>Mar</c:v>
                </c:pt>
                <c:pt idx="3">
                  <c:v>Apr</c:v>
                </c:pt>
                <c:pt idx="4">
                  <c:v>May</c:v>
                </c:pt>
                <c:pt idx="5">
                  <c:v>Jun</c:v>
                </c:pt>
              </c:strCache>
            </c:strRef>
          </c:cat>
          <c:val>
            <c:numRef>
              <c:f>Calculation!$I$59:$I$65</c:f>
              <c:numCache>
                <c:formatCode>General</c:formatCode>
                <c:ptCount val="6"/>
                <c:pt idx="0">
                  <c:v>18.676128223495702</c:v>
                </c:pt>
                <c:pt idx="1">
                  <c:v>20.827136733444142</c:v>
                </c:pt>
                <c:pt idx="2">
                  <c:v>25.566452485627327</c:v>
                </c:pt>
                <c:pt idx="3">
                  <c:v>29.264209603273724</c:v>
                </c:pt>
                <c:pt idx="4">
                  <c:v>33.47272277091529</c:v>
                </c:pt>
                <c:pt idx="5">
                  <c:v>29.757477023330157</c:v>
                </c:pt>
              </c:numCache>
            </c:numRef>
          </c:val>
          <c:smooth val="0"/>
          <c:extLst>
            <c:ext xmlns:c16="http://schemas.microsoft.com/office/drawing/2014/chart" uri="{C3380CC4-5D6E-409C-BE32-E72D297353CC}">
              <c16:uniqueId val="{00000000-E2E0-4CEF-ADF0-B94DF352B6C9}"/>
            </c:ext>
          </c:extLst>
        </c:ser>
        <c:dLbls>
          <c:showLegendKey val="0"/>
          <c:showVal val="0"/>
          <c:showCatName val="0"/>
          <c:showSerName val="0"/>
          <c:showPercent val="0"/>
          <c:showBubbleSize val="0"/>
        </c:dLbls>
        <c:marker val="1"/>
        <c:smooth val="0"/>
        <c:axId val="2031472816"/>
        <c:axId val="1049559232"/>
      </c:lineChart>
      <c:catAx>
        <c:axId val="2031472816"/>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49559232"/>
        <c:crosses val="autoZero"/>
        <c:auto val="1"/>
        <c:lblAlgn val="ctr"/>
        <c:lblOffset val="100"/>
        <c:noMultiLvlLbl val="0"/>
      </c:catAx>
      <c:valAx>
        <c:axId val="1049559232"/>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31472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[MertroRidex1.xlsx]Calculation!PivotTable2</c:name>
    <c:fmtId val="16"/>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FARE AMOUNT BY MONTH</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Calculation!$F$20</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Calculation!$E$21:$E$27</c:f>
              <c:strCache>
                <c:ptCount val="6"/>
                <c:pt idx="0">
                  <c:v>Jan</c:v>
                </c:pt>
                <c:pt idx="1">
                  <c:v>Feb</c:v>
                </c:pt>
                <c:pt idx="2">
                  <c:v>Mar</c:v>
                </c:pt>
                <c:pt idx="3">
                  <c:v>Apr</c:v>
                </c:pt>
                <c:pt idx="4">
                  <c:v>May</c:v>
                </c:pt>
                <c:pt idx="5">
                  <c:v>Jun</c:v>
                </c:pt>
              </c:strCache>
            </c:strRef>
          </c:cat>
          <c:val>
            <c:numRef>
              <c:f>Calculation!$F$21:$F$27</c:f>
              <c:numCache>
                <c:formatCode>[&gt;=1000000]0.0,,"M";[&gt;=1000]0.0,"K";0</c:formatCode>
                <c:ptCount val="6"/>
                <c:pt idx="0">
                  <c:v>8127909</c:v>
                </c:pt>
                <c:pt idx="1">
                  <c:v>8077208</c:v>
                </c:pt>
                <c:pt idx="2">
                  <c:v>8049664</c:v>
                </c:pt>
                <c:pt idx="3">
                  <c:v>7919054</c:v>
                </c:pt>
                <c:pt idx="4">
                  <c:v>8483321</c:v>
                </c:pt>
                <c:pt idx="5">
                  <c:v>6774447</c:v>
                </c:pt>
              </c:numCache>
            </c:numRef>
          </c:val>
          <c:extLst>
            <c:ext xmlns:c16="http://schemas.microsoft.com/office/drawing/2014/chart" uri="{C3380CC4-5D6E-409C-BE32-E72D297353CC}">
              <c16:uniqueId val="{00000003-E1F1-441A-8B5C-CA255A21776C}"/>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1477899856"/>
        <c:axId val="1477912816"/>
      </c:areaChart>
      <c:catAx>
        <c:axId val="1477899856"/>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477912816"/>
        <c:crosses val="autoZero"/>
        <c:auto val="1"/>
        <c:lblAlgn val="ctr"/>
        <c:lblOffset val="100"/>
        <c:noMultiLvlLbl val="0"/>
      </c:catAx>
      <c:valAx>
        <c:axId val="1477912816"/>
        <c:scaling>
          <c:orientation val="minMax"/>
        </c:scaling>
        <c:delete val="1"/>
        <c:axPos val="l"/>
        <c:numFmt formatCode="[&gt;=1000000]0.0,,&quot;M&quot;;[&gt;=1000]0.0,&quot;K&quot;;0" sourceLinked="1"/>
        <c:majorTickMark val="out"/>
        <c:minorTickMark val="none"/>
        <c:tickLblPos val="nextTo"/>
        <c:crossAx val="1477899856"/>
        <c:crosses val="autoZero"/>
        <c:crossBetween val="midCat"/>
      </c:valAx>
      <c:spPr>
        <a:noFill/>
        <a:ln>
          <a:noFill/>
        </a:ln>
        <a:effectLst/>
      </c:spPr>
    </c:plotArea>
    <c:plotVisOnly val="1"/>
    <c:dispBlanksAs val="zero"/>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[MertroRidex1.xlsx]Calculation!PivotTable11</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TRIPS BY CITY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68000"/>
                  <a:satMod val="103000"/>
                  <a:lumMod val="102000"/>
                  <a:tint val="94000"/>
                </a:schemeClr>
              </a:gs>
              <a:gs pos="50000">
                <a:schemeClr val="accent1">
                  <a:shade val="68000"/>
                  <a:satMod val="110000"/>
                  <a:lumMod val="100000"/>
                  <a:shade val="100000"/>
                </a:schemeClr>
              </a:gs>
              <a:gs pos="100000">
                <a:schemeClr val="accent1">
                  <a:shade val="6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hade val="42000"/>
                  <a:satMod val="103000"/>
                  <a:lumMod val="102000"/>
                  <a:tint val="94000"/>
                </a:schemeClr>
              </a:gs>
              <a:gs pos="50000">
                <a:schemeClr val="accent1">
                  <a:shade val="42000"/>
                  <a:satMod val="110000"/>
                  <a:lumMod val="100000"/>
                  <a:shade val="100000"/>
                </a:schemeClr>
              </a:gs>
              <a:gs pos="100000">
                <a:schemeClr val="accent1">
                  <a:shade val="42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hade val="55000"/>
                  <a:satMod val="103000"/>
                  <a:lumMod val="102000"/>
                  <a:tint val="94000"/>
                </a:schemeClr>
              </a:gs>
              <a:gs pos="50000">
                <a:schemeClr val="accent1">
                  <a:shade val="55000"/>
                  <a:satMod val="110000"/>
                  <a:lumMod val="100000"/>
                  <a:shade val="100000"/>
                </a:schemeClr>
              </a:gs>
              <a:gs pos="100000">
                <a:schemeClr val="accent1">
                  <a:shade val="5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hade val="80000"/>
                  <a:satMod val="103000"/>
                  <a:lumMod val="102000"/>
                  <a:tint val="94000"/>
                </a:schemeClr>
              </a:gs>
              <a:gs pos="50000">
                <a:schemeClr val="accent1">
                  <a:shade val="80000"/>
                  <a:satMod val="110000"/>
                  <a:lumMod val="100000"/>
                  <a:shade val="100000"/>
                </a:schemeClr>
              </a:gs>
              <a:gs pos="100000">
                <a:schemeClr val="accent1">
                  <a:shade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hade val="93000"/>
                  <a:satMod val="103000"/>
                  <a:lumMod val="102000"/>
                  <a:tint val="94000"/>
                </a:schemeClr>
              </a:gs>
              <a:gs pos="50000">
                <a:schemeClr val="accent1">
                  <a:shade val="93000"/>
                  <a:satMod val="110000"/>
                  <a:lumMod val="100000"/>
                  <a:shade val="100000"/>
                </a:schemeClr>
              </a:gs>
              <a:gs pos="100000">
                <a:schemeClr val="accent1">
                  <a:shade val="9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tint val="81000"/>
                  <a:satMod val="103000"/>
                  <a:lumMod val="102000"/>
                  <a:tint val="94000"/>
                </a:schemeClr>
              </a:gs>
              <a:gs pos="50000">
                <a:schemeClr val="accent1">
                  <a:tint val="81000"/>
                  <a:satMod val="110000"/>
                  <a:lumMod val="100000"/>
                  <a:shade val="100000"/>
                </a:schemeClr>
              </a:gs>
              <a:gs pos="100000">
                <a:schemeClr val="accent1">
                  <a:tint val="81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tint val="94000"/>
                  <a:satMod val="103000"/>
                  <a:lumMod val="102000"/>
                  <a:tint val="94000"/>
                </a:schemeClr>
              </a:gs>
              <a:gs pos="50000">
                <a:schemeClr val="accent1">
                  <a:tint val="94000"/>
                  <a:satMod val="110000"/>
                  <a:lumMod val="100000"/>
                  <a:shade val="100000"/>
                </a:schemeClr>
              </a:gs>
              <a:gs pos="100000">
                <a:schemeClr val="accent1">
                  <a:tint val="94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tint val="69000"/>
                  <a:satMod val="103000"/>
                  <a:lumMod val="102000"/>
                  <a:tint val="94000"/>
                </a:schemeClr>
              </a:gs>
              <a:gs pos="50000">
                <a:schemeClr val="accent1">
                  <a:tint val="69000"/>
                  <a:satMod val="110000"/>
                  <a:lumMod val="100000"/>
                  <a:shade val="100000"/>
                </a:schemeClr>
              </a:gs>
              <a:gs pos="100000">
                <a:schemeClr val="accent1">
                  <a:tint val="69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tint val="56000"/>
                  <a:satMod val="103000"/>
                  <a:lumMod val="102000"/>
                  <a:tint val="94000"/>
                </a:schemeClr>
              </a:gs>
              <a:gs pos="50000">
                <a:schemeClr val="accent1">
                  <a:tint val="56000"/>
                  <a:satMod val="110000"/>
                  <a:lumMod val="100000"/>
                  <a:shade val="100000"/>
                </a:schemeClr>
              </a:gs>
              <a:gs pos="100000">
                <a:schemeClr val="accent1">
                  <a:tint val="5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tint val="43000"/>
                  <a:satMod val="103000"/>
                  <a:lumMod val="102000"/>
                  <a:tint val="94000"/>
                </a:schemeClr>
              </a:gs>
              <a:gs pos="50000">
                <a:schemeClr val="accent1">
                  <a:tint val="43000"/>
                  <a:satMod val="110000"/>
                  <a:lumMod val="100000"/>
                  <a:shade val="100000"/>
                </a:schemeClr>
              </a:gs>
              <a:gs pos="100000">
                <a:schemeClr val="accent1">
                  <a:tint val="4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barChart>
        <c:barDir val="col"/>
        <c:grouping val="stacked"/>
        <c:varyColors val="1"/>
        <c:ser>
          <c:idx val="0"/>
          <c:order val="0"/>
          <c:tx>
            <c:strRef>
              <c:f>Calculation!$I$20</c:f>
              <c:strCache>
                <c:ptCount val="1"/>
                <c:pt idx="0">
                  <c:v>Total</c:v>
                </c:pt>
              </c:strCache>
            </c:strRef>
          </c:tx>
          <c:invertIfNegative val="0"/>
          <c:dPt>
            <c:idx val="0"/>
            <c:invertIfNegative val="0"/>
            <c:bubble3D val="0"/>
            <c:spPr>
              <a:gradFill rotWithShape="1">
                <a:gsLst>
                  <a:gs pos="0">
                    <a:schemeClr val="accent1">
                      <a:shade val="42000"/>
                      <a:satMod val="103000"/>
                      <a:lumMod val="102000"/>
                      <a:tint val="94000"/>
                    </a:schemeClr>
                  </a:gs>
                  <a:gs pos="50000">
                    <a:schemeClr val="accent1">
                      <a:shade val="42000"/>
                      <a:satMod val="110000"/>
                      <a:lumMod val="100000"/>
                      <a:shade val="100000"/>
                    </a:schemeClr>
                  </a:gs>
                  <a:gs pos="100000">
                    <a:schemeClr val="accent1">
                      <a:shade val="42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0-469D-4E11-835A-406E001004F6}"/>
              </c:ext>
            </c:extLst>
          </c:dPt>
          <c:dPt>
            <c:idx val="1"/>
            <c:invertIfNegative val="0"/>
            <c:bubble3D val="0"/>
            <c:spPr>
              <a:gradFill rotWithShape="1">
                <a:gsLst>
                  <a:gs pos="0">
                    <a:schemeClr val="accent1">
                      <a:shade val="55000"/>
                      <a:satMod val="103000"/>
                      <a:lumMod val="102000"/>
                      <a:tint val="94000"/>
                    </a:schemeClr>
                  </a:gs>
                  <a:gs pos="50000">
                    <a:schemeClr val="accent1">
                      <a:shade val="55000"/>
                      <a:satMod val="110000"/>
                      <a:lumMod val="100000"/>
                      <a:shade val="100000"/>
                    </a:schemeClr>
                  </a:gs>
                  <a:gs pos="100000">
                    <a:schemeClr val="accent1">
                      <a:shade val="55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2C35-4CD9-A017-DE55892C5F6B}"/>
              </c:ext>
            </c:extLst>
          </c:dPt>
          <c:dPt>
            <c:idx val="2"/>
            <c:invertIfNegative val="0"/>
            <c:bubble3D val="0"/>
            <c:spPr>
              <a:gradFill rotWithShape="1">
                <a:gsLst>
                  <a:gs pos="0">
                    <a:schemeClr val="accent1">
                      <a:shade val="68000"/>
                      <a:satMod val="103000"/>
                      <a:lumMod val="102000"/>
                      <a:tint val="94000"/>
                    </a:schemeClr>
                  </a:gs>
                  <a:gs pos="50000">
                    <a:schemeClr val="accent1">
                      <a:shade val="68000"/>
                      <a:satMod val="110000"/>
                      <a:lumMod val="100000"/>
                      <a:shade val="100000"/>
                    </a:schemeClr>
                  </a:gs>
                  <a:gs pos="100000">
                    <a:schemeClr val="accent1">
                      <a:shade val="6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2C35-4CD9-A017-DE55892C5F6B}"/>
              </c:ext>
            </c:extLst>
          </c:dPt>
          <c:dPt>
            <c:idx val="3"/>
            <c:invertIfNegative val="0"/>
            <c:bubble3D val="0"/>
            <c:spPr>
              <a:gradFill rotWithShape="1">
                <a:gsLst>
                  <a:gs pos="0">
                    <a:schemeClr val="accent1">
                      <a:shade val="80000"/>
                      <a:satMod val="103000"/>
                      <a:lumMod val="102000"/>
                      <a:tint val="94000"/>
                    </a:schemeClr>
                  </a:gs>
                  <a:gs pos="50000">
                    <a:schemeClr val="accent1">
                      <a:shade val="80000"/>
                      <a:satMod val="110000"/>
                      <a:lumMod val="100000"/>
                      <a:shade val="100000"/>
                    </a:schemeClr>
                  </a:gs>
                  <a:gs pos="100000">
                    <a:schemeClr val="accent1">
                      <a:shade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2C35-4CD9-A017-DE55892C5F6B}"/>
              </c:ext>
            </c:extLst>
          </c:dPt>
          <c:dPt>
            <c:idx val="4"/>
            <c:invertIfNegative val="0"/>
            <c:bubble3D val="0"/>
            <c:spPr>
              <a:gradFill rotWithShape="1">
                <a:gsLst>
                  <a:gs pos="0">
                    <a:schemeClr val="accent1">
                      <a:shade val="93000"/>
                      <a:satMod val="103000"/>
                      <a:lumMod val="102000"/>
                      <a:tint val="94000"/>
                    </a:schemeClr>
                  </a:gs>
                  <a:gs pos="50000">
                    <a:schemeClr val="accent1">
                      <a:shade val="93000"/>
                      <a:satMod val="110000"/>
                      <a:lumMod val="100000"/>
                      <a:shade val="100000"/>
                    </a:schemeClr>
                  </a:gs>
                  <a:gs pos="100000">
                    <a:schemeClr val="accent1">
                      <a:shade val="93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2C35-4CD9-A017-DE55892C5F6B}"/>
              </c:ext>
            </c:extLst>
          </c:dPt>
          <c:dPt>
            <c:idx val="5"/>
            <c:invertIfNegative val="0"/>
            <c:bubble3D val="0"/>
            <c:spPr>
              <a:gradFill rotWithShape="1">
                <a:gsLst>
                  <a:gs pos="0">
                    <a:schemeClr val="accent1">
                      <a:tint val="94000"/>
                      <a:satMod val="103000"/>
                      <a:lumMod val="102000"/>
                      <a:tint val="94000"/>
                    </a:schemeClr>
                  </a:gs>
                  <a:gs pos="50000">
                    <a:schemeClr val="accent1">
                      <a:tint val="94000"/>
                      <a:satMod val="110000"/>
                      <a:lumMod val="100000"/>
                      <a:shade val="100000"/>
                    </a:schemeClr>
                  </a:gs>
                  <a:gs pos="100000">
                    <a:schemeClr val="accent1">
                      <a:tint val="94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2C35-4CD9-A017-DE55892C5F6B}"/>
              </c:ext>
            </c:extLst>
          </c:dPt>
          <c:dPt>
            <c:idx val="6"/>
            <c:invertIfNegative val="0"/>
            <c:bubble3D val="0"/>
            <c:spPr>
              <a:gradFill rotWithShape="1">
                <a:gsLst>
                  <a:gs pos="0">
                    <a:schemeClr val="accent1">
                      <a:tint val="81000"/>
                      <a:satMod val="103000"/>
                      <a:lumMod val="102000"/>
                      <a:tint val="94000"/>
                    </a:schemeClr>
                  </a:gs>
                  <a:gs pos="50000">
                    <a:schemeClr val="accent1">
                      <a:tint val="81000"/>
                      <a:satMod val="110000"/>
                      <a:lumMod val="100000"/>
                      <a:shade val="100000"/>
                    </a:schemeClr>
                  </a:gs>
                  <a:gs pos="100000">
                    <a:schemeClr val="accent1">
                      <a:tint val="81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2C35-4CD9-A017-DE55892C5F6B}"/>
              </c:ext>
            </c:extLst>
          </c:dPt>
          <c:dPt>
            <c:idx val="7"/>
            <c:invertIfNegative val="0"/>
            <c:bubble3D val="0"/>
            <c:spPr>
              <a:gradFill rotWithShape="1">
                <a:gsLst>
                  <a:gs pos="0">
                    <a:schemeClr val="accent1">
                      <a:tint val="69000"/>
                      <a:satMod val="103000"/>
                      <a:lumMod val="102000"/>
                      <a:tint val="94000"/>
                    </a:schemeClr>
                  </a:gs>
                  <a:gs pos="50000">
                    <a:schemeClr val="accent1">
                      <a:tint val="69000"/>
                      <a:satMod val="110000"/>
                      <a:lumMod val="100000"/>
                      <a:shade val="100000"/>
                    </a:schemeClr>
                  </a:gs>
                  <a:gs pos="100000">
                    <a:schemeClr val="accent1">
                      <a:tint val="69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2C35-4CD9-A017-DE55892C5F6B}"/>
              </c:ext>
            </c:extLst>
          </c:dPt>
          <c:dPt>
            <c:idx val="8"/>
            <c:invertIfNegative val="0"/>
            <c:bubble3D val="0"/>
            <c:spPr>
              <a:gradFill rotWithShape="1">
                <a:gsLst>
                  <a:gs pos="0">
                    <a:schemeClr val="accent1">
                      <a:tint val="56000"/>
                      <a:satMod val="103000"/>
                      <a:lumMod val="102000"/>
                      <a:tint val="94000"/>
                    </a:schemeClr>
                  </a:gs>
                  <a:gs pos="50000">
                    <a:schemeClr val="accent1">
                      <a:tint val="56000"/>
                      <a:satMod val="110000"/>
                      <a:lumMod val="100000"/>
                      <a:shade val="100000"/>
                    </a:schemeClr>
                  </a:gs>
                  <a:gs pos="100000">
                    <a:schemeClr val="accent1">
                      <a:tint val="5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2C35-4CD9-A017-DE55892C5F6B}"/>
              </c:ext>
            </c:extLst>
          </c:dPt>
          <c:dPt>
            <c:idx val="9"/>
            <c:invertIfNegative val="0"/>
            <c:bubble3D val="0"/>
            <c:spPr>
              <a:gradFill rotWithShape="1">
                <a:gsLst>
                  <a:gs pos="0">
                    <a:schemeClr val="accent1">
                      <a:tint val="43000"/>
                      <a:satMod val="103000"/>
                      <a:lumMod val="102000"/>
                      <a:tint val="94000"/>
                    </a:schemeClr>
                  </a:gs>
                  <a:gs pos="50000">
                    <a:schemeClr val="accent1">
                      <a:tint val="43000"/>
                      <a:satMod val="110000"/>
                      <a:lumMod val="100000"/>
                      <a:shade val="100000"/>
                    </a:schemeClr>
                  </a:gs>
                  <a:gs pos="100000">
                    <a:schemeClr val="accent1">
                      <a:tint val="43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2C35-4CD9-A017-DE55892C5F6B}"/>
              </c:ext>
            </c:extLst>
          </c:dPt>
          <c:cat>
            <c:strRef>
              <c:f>Calculation!$H$21:$H$31</c:f>
              <c:strCache>
                <c:ptCount val="10"/>
                <c:pt idx="0">
                  <c:v>Lucknow</c:v>
                </c:pt>
                <c:pt idx="1">
                  <c:v>Surat</c:v>
                </c:pt>
                <c:pt idx="2">
                  <c:v>Jaipur</c:v>
                </c:pt>
                <c:pt idx="3">
                  <c:v>Kochi</c:v>
                </c:pt>
                <c:pt idx="4">
                  <c:v>Indore</c:v>
                </c:pt>
                <c:pt idx="5">
                  <c:v>Vadodara</c:v>
                </c:pt>
                <c:pt idx="6">
                  <c:v>Chandigarh</c:v>
                </c:pt>
                <c:pt idx="7">
                  <c:v>Visakhapatnam</c:v>
                </c:pt>
                <c:pt idx="8">
                  <c:v>Coimbatore</c:v>
                </c:pt>
                <c:pt idx="9">
                  <c:v>Mysore</c:v>
                </c:pt>
              </c:strCache>
            </c:strRef>
          </c:cat>
          <c:val>
            <c:numRef>
              <c:f>Calculation!$I$21:$I$31</c:f>
              <c:numCache>
                <c:formatCode>General</c:formatCode>
                <c:ptCount val="10"/>
                <c:pt idx="0">
                  <c:v>49617</c:v>
                </c:pt>
                <c:pt idx="1">
                  <c:v>37793</c:v>
                </c:pt>
                <c:pt idx="2">
                  <c:v>32491</c:v>
                </c:pt>
                <c:pt idx="3">
                  <c:v>22915</c:v>
                </c:pt>
                <c:pt idx="4">
                  <c:v>21198</c:v>
                </c:pt>
                <c:pt idx="5">
                  <c:v>20310</c:v>
                </c:pt>
                <c:pt idx="6">
                  <c:v>19914</c:v>
                </c:pt>
                <c:pt idx="7">
                  <c:v>15100</c:v>
                </c:pt>
                <c:pt idx="8">
                  <c:v>12576</c:v>
                </c:pt>
                <c:pt idx="9">
                  <c:v>6424</c:v>
                </c:pt>
              </c:numCache>
            </c:numRef>
          </c:val>
          <c:extLst>
            <c:ext xmlns:c16="http://schemas.microsoft.com/office/drawing/2014/chart" uri="{C3380CC4-5D6E-409C-BE32-E72D297353CC}">
              <c16:uniqueId val="{00000000-4815-4AE6-BA4A-835A39209C04}"/>
            </c:ext>
          </c:extLst>
        </c:ser>
        <c:dLbls>
          <c:showLegendKey val="0"/>
          <c:showVal val="0"/>
          <c:showCatName val="0"/>
          <c:showSerName val="0"/>
          <c:showPercent val="0"/>
          <c:showBubbleSize val="0"/>
        </c:dLbls>
        <c:gapWidth val="55"/>
        <c:overlap val="100"/>
        <c:axId val="1977421344"/>
        <c:axId val="1977422304"/>
      </c:barChart>
      <c:catAx>
        <c:axId val="197742134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7422304"/>
        <c:crosses val="autoZero"/>
        <c:auto val="1"/>
        <c:lblAlgn val="ctr"/>
        <c:lblOffset val="100"/>
        <c:noMultiLvlLbl val="0"/>
      </c:catAx>
      <c:valAx>
        <c:axId val="1977422304"/>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7421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[MertroRidex1.xlsx]Calculation!PivotTable5</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177908578358991"/>
          <c:y val="0"/>
          <c:w val="0.74948883323226467"/>
          <c:h val="0.76302093051963149"/>
        </c:manualLayout>
      </c:layout>
      <c:areaChart>
        <c:grouping val="standard"/>
        <c:varyColors val="0"/>
        <c:ser>
          <c:idx val="0"/>
          <c:order val="0"/>
          <c:tx>
            <c:strRef>
              <c:f>Calculation!$E$10</c:f>
              <c:strCache>
                <c:ptCount val="1"/>
                <c:pt idx="0">
                  <c:v>Total</c:v>
                </c:pt>
              </c:strCache>
            </c:strRef>
          </c:tx>
          <c:spPr>
            <a:solidFill>
              <a:schemeClr val="accent1"/>
            </a:solidFill>
            <a:ln>
              <a:noFill/>
            </a:ln>
            <a:effectLst/>
          </c:spPr>
          <c:cat>
            <c:strRef>
              <c:f>Calculation!$D$11:$D$12</c:f>
              <c:strCache>
                <c:ptCount val="1"/>
                <c:pt idx="0">
                  <c:v>Weekday</c:v>
                </c:pt>
              </c:strCache>
            </c:strRef>
          </c:cat>
          <c:val>
            <c:numRef>
              <c:f>Calculation!$E$11:$E$12</c:f>
              <c:numCache>
                <c:formatCode>General</c:formatCode>
                <c:ptCount val="1"/>
                <c:pt idx="0">
                  <c:v>238338</c:v>
                </c:pt>
              </c:numCache>
            </c:numRef>
          </c:val>
          <c:extLst>
            <c:ext xmlns:c16="http://schemas.microsoft.com/office/drawing/2014/chart" uri="{C3380CC4-5D6E-409C-BE32-E72D297353CC}">
              <c16:uniqueId val="{00000000-0724-4D4B-B480-D0AE076BA137}"/>
            </c:ext>
          </c:extLst>
        </c:ser>
        <c:dLbls>
          <c:showLegendKey val="0"/>
          <c:showVal val="0"/>
          <c:showCatName val="0"/>
          <c:showSerName val="0"/>
          <c:showPercent val="0"/>
          <c:showBubbleSize val="0"/>
        </c:dLbls>
        <c:axId val="1477884976"/>
        <c:axId val="1477881616"/>
      </c:areaChart>
      <c:catAx>
        <c:axId val="1477884976"/>
        <c:scaling>
          <c:orientation val="minMax"/>
        </c:scaling>
        <c:delete val="1"/>
        <c:axPos val="b"/>
        <c:numFmt formatCode="General" sourceLinked="1"/>
        <c:majorTickMark val="out"/>
        <c:minorTickMark val="none"/>
        <c:tickLblPos val="nextTo"/>
        <c:crossAx val="1477881616"/>
        <c:crosses val="autoZero"/>
        <c:auto val="1"/>
        <c:lblAlgn val="ctr"/>
        <c:lblOffset val="100"/>
        <c:noMultiLvlLbl val="0"/>
      </c:catAx>
      <c:valAx>
        <c:axId val="1477881616"/>
        <c:scaling>
          <c:orientation val="minMax"/>
        </c:scaling>
        <c:delete val="1"/>
        <c:axPos val="l"/>
        <c:numFmt formatCode="General" sourceLinked="1"/>
        <c:majorTickMark val="none"/>
        <c:minorTickMark val="none"/>
        <c:tickLblPos val="nextTo"/>
        <c:crossAx val="1477884976"/>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[MertroRidex1.xlsx]Calculation!PivotTable8</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600" b="1">
                <a:solidFill>
                  <a:schemeClr val="bg1"/>
                </a:solidFill>
              </a:rPr>
              <a:t>citywise New_Passangers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6046490755847231E-2"/>
          <c:y val="0.11857937597272272"/>
          <c:w val="0.90247206421203519"/>
          <c:h val="0.63872845129951983"/>
        </c:manualLayout>
      </c:layout>
      <c:barChart>
        <c:barDir val="col"/>
        <c:grouping val="stacked"/>
        <c:varyColors val="1"/>
        <c:ser>
          <c:idx val="0"/>
          <c:order val="0"/>
          <c:tx>
            <c:strRef>
              <c:f>Calculation!$H$40</c:f>
              <c:strCache>
                <c:ptCount val="1"/>
                <c:pt idx="0">
                  <c:v>Total</c:v>
                </c:pt>
              </c:strCache>
            </c:strRef>
          </c:tx>
          <c:invertIfNegative val="0"/>
          <c:dPt>
            <c:idx val="0"/>
            <c:invertIfNegative val="0"/>
            <c:bubble3D val="0"/>
            <c:spPr>
              <a:solidFill>
                <a:schemeClr val="accent1">
                  <a:shade val="42000"/>
                </a:schemeClr>
              </a:solidFill>
              <a:ln>
                <a:noFill/>
              </a:ln>
              <a:effectLst/>
            </c:spPr>
          </c:dPt>
          <c:dPt>
            <c:idx val="1"/>
            <c:invertIfNegative val="0"/>
            <c:bubble3D val="0"/>
            <c:spPr>
              <a:solidFill>
                <a:schemeClr val="accent1">
                  <a:shade val="55000"/>
                </a:schemeClr>
              </a:solidFill>
              <a:ln>
                <a:noFill/>
              </a:ln>
              <a:effectLst/>
            </c:spPr>
          </c:dPt>
          <c:dPt>
            <c:idx val="2"/>
            <c:invertIfNegative val="0"/>
            <c:bubble3D val="0"/>
            <c:spPr>
              <a:solidFill>
                <a:schemeClr val="accent1">
                  <a:shade val="68000"/>
                </a:schemeClr>
              </a:solidFill>
              <a:ln>
                <a:noFill/>
              </a:ln>
              <a:effectLst/>
            </c:spPr>
          </c:dPt>
          <c:dPt>
            <c:idx val="3"/>
            <c:invertIfNegative val="0"/>
            <c:bubble3D val="0"/>
            <c:spPr>
              <a:solidFill>
                <a:schemeClr val="accent1">
                  <a:shade val="80000"/>
                </a:schemeClr>
              </a:solidFill>
              <a:ln>
                <a:noFill/>
              </a:ln>
              <a:effectLst/>
            </c:spPr>
          </c:dPt>
          <c:dPt>
            <c:idx val="4"/>
            <c:invertIfNegative val="0"/>
            <c:bubble3D val="0"/>
            <c:spPr>
              <a:solidFill>
                <a:schemeClr val="accent1">
                  <a:shade val="93000"/>
                </a:schemeClr>
              </a:solidFill>
              <a:ln>
                <a:noFill/>
              </a:ln>
              <a:effectLst/>
            </c:spPr>
          </c:dPt>
          <c:dPt>
            <c:idx val="5"/>
            <c:invertIfNegative val="0"/>
            <c:bubble3D val="0"/>
            <c:spPr>
              <a:solidFill>
                <a:schemeClr val="accent1">
                  <a:tint val="94000"/>
                </a:schemeClr>
              </a:solidFill>
              <a:ln>
                <a:noFill/>
              </a:ln>
              <a:effectLst/>
            </c:spPr>
          </c:dPt>
          <c:dPt>
            <c:idx val="6"/>
            <c:invertIfNegative val="0"/>
            <c:bubble3D val="0"/>
            <c:spPr>
              <a:solidFill>
                <a:schemeClr val="accent1">
                  <a:tint val="81000"/>
                </a:schemeClr>
              </a:solidFill>
              <a:ln>
                <a:noFill/>
              </a:ln>
              <a:effectLst/>
            </c:spPr>
          </c:dPt>
          <c:dPt>
            <c:idx val="7"/>
            <c:invertIfNegative val="0"/>
            <c:bubble3D val="0"/>
            <c:spPr>
              <a:solidFill>
                <a:schemeClr val="accent1">
                  <a:tint val="69000"/>
                </a:schemeClr>
              </a:solidFill>
              <a:ln>
                <a:noFill/>
              </a:ln>
              <a:effectLst/>
            </c:spPr>
          </c:dPt>
          <c:dPt>
            <c:idx val="8"/>
            <c:invertIfNegative val="0"/>
            <c:bubble3D val="0"/>
            <c:spPr>
              <a:solidFill>
                <a:schemeClr val="accent1">
                  <a:tint val="56000"/>
                </a:schemeClr>
              </a:solidFill>
              <a:ln>
                <a:noFill/>
              </a:ln>
              <a:effectLst/>
            </c:spPr>
          </c:dPt>
          <c:dPt>
            <c:idx val="9"/>
            <c:invertIfNegative val="0"/>
            <c:bubble3D val="0"/>
            <c:spPr>
              <a:solidFill>
                <a:schemeClr val="accent1">
                  <a:tint val="43000"/>
                </a:schemeClr>
              </a:solidFill>
              <a:ln>
                <a:noFill/>
              </a:ln>
              <a:effectLst/>
            </c:spPr>
          </c:dPt>
          <c:cat>
            <c:strRef>
              <c:f>Calculation!$G$41:$G$51</c:f>
              <c:strCache>
                <c:ptCount val="10"/>
                <c:pt idx="0">
                  <c:v>Jaipur</c:v>
                </c:pt>
                <c:pt idx="1">
                  <c:v>Kochi</c:v>
                </c:pt>
                <c:pt idx="2">
                  <c:v>Chandigarh</c:v>
                </c:pt>
                <c:pt idx="3">
                  <c:v>Lucknow</c:v>
                </c:pt>
                <c:pt idx="4">
                  <c:v>Indore</c:v>
                </c:pt>
                <c:pt idx="5">
                  <c:v>Visakhapatnam</c:v>
                </c:pt>
                <c:pt idx="6">
                  <c:v>Mysore</c:v>
                </c:pt>
                <c:pt idx="7">
                  <c:v>Surat</c:v>
                </c:pt>
                <c:pt idx="8">
                  <c:v>Vadodara</c:v>
                </c:pt>
                <c:pt idx="9">
                  <c:v>Coimbatore</c:v>
                </c:pt>
              </c:strCache>
            </c:strRef>
          </c:cat>
          <c:val>
            <c:numRef>
              <c:f>Calculation!$H$41:$H$51</c:f>
              <c:numCache>
                <c:formatCode>General</c:formatCode>
                <c:ptCount val="10"/>
                <c:pt idx="0">
                  <c:v>45856</c:v>
                </c:pt>
                <c:pt idx="1">
                  <c:v>26416</c:v>
                </c:pt>
                <c:pt idx="2">
                  <c:v>18908</c:v>
                </c:pt>
                <c:pt idx="3">
                  <c:v>16260</c:v>
                </c:pt>
                <c:pt idx="4">
                  <c:v>14863</c:v>
                </c:pt>
                <c:pt idx="5">
                  <c:v>12747</c:v>
                </c:pt>
                <c:pt idx="6">
                  <c:v>11681</c:v>
                </c:pt>
                <c:pt idx="7">
                  <c:v>11626</c:v>
                </c:pt>
                <c:pt idx="8">
                  <c:v>10127</c:v>
                </c:pt>
                <c:pt idx="9">
                  <c:v>8514</c:v>
                </c:pt>
              </c:numCache>
            </c:numRef>
          </c:val>
          <c:extLst>
            <c:ext xmlns:c16="http://schemas.microsoft.com/office/drawing/2014/chart" uri="{C3380CC4-5D6E-409C-BE32-E72D297353CC}">
              <c16:uniqueId val="{00000000-3723-435D-AFA4-62D48F49F7F9}"/>
            </c:ext>
          </c:extLst>
        </c:ser>
        <c:dLbls>
          <c:showLegendKey val="0"/>
          <c:showVal val="0"/>
          <c:showCatName val="0"/>
          <c:showSerName val="0"/>
          <c:showPercent val="0"/>
          <c:showBubbleSize val="0"/>
        </c:dLbls>
        <c:gapWidth val="55"/>
        <c:overlap val="100"/>
        <c:axId val="1973515056"/>
        <c:axId val="1973516016"/>
      </c:barChart>
      <c:catAx>
        <c:axId val="1973515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73516016"/>
        <c:crosses val="autoZero"/>
        <c:auto val="1"/>
        <c:lblAlgn val="ctr"/>
        <c:lblOffset val="100"/>
        <c:noMultiLvlLbl val="0"/>
      </c:catAx>
      <c:valAx>
        <c:axId val="1973516016"/>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73515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[MertroRidex1.xlsx]Calculation!PivotTable9</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600" b="1">
                <a:solidFill>
                  <a:schemeClr val="bg1"/>
                </a:solidFill>
              </a:rPr>
              <a:t>citywise average rating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1"/>
        <c:ser>
          <c:idx val="0"/>
          <c:order val="0"/>
          <c:tx>
            <c:strRef>
              <c:f>Calculation!$K$36</c:f>
              <c:strCache>
                <c:ptCount val="1"/>
                <c:pt idx="0">
                  <c:v>Total</c:v>
                </c:pt>
              </c:strCache>
            </c:strRef>
          </c:tx>
          <c:invertIfNegative val="0"/>
          <c:dPt>
            <c:idx val="0"/>
            <c:invertIfNegative val="0"/>
            <c:bubble3D val="0"/>
            <c:spPr>
              <a:solidFill>
                <a:schemeClr val="accent1">
                  <a:shade val="42000"/>
                </a:schemeClr>
              </a:solidFill>
              <a:ln>
                <a:noFill/>
              </a:ln>
              <a:effectLst/>
            </c:spPr>
          </c:dPt>
          <c:dPt>
            <c:idx val="1"/>
            <c:invertIfNegative val="0"/>
            <c:bubble3D val="0"/>
            <c:spPr>
              <a:solidFill>
                <a:schemeClr val="accent1">
                  <a:shade val="55000"/>
                </a:schemeClr>
              </a:solidFill>
              <a:ln>
                <a:noFill/>
              </a:ln>
              <a:effectLst/>
            </c:spPr>
          </c:dPt>
          <c:dPt>
            <c:idx val="2"/>
            <c:invertIfNegative val="0"/>
            <c:bubble3D val="0"/>
            <c:spPr>
              <a:solidFill>
                <a:schemeClr val="accent1">
                  <a:shade val="68000"/>
                </a:schemeClr>
              </a:solidFill>
              <a:ln>
                <a:noFill/>
              </a:ln>
              <a:effectLst/>
            </c:spPr>
          </c:dPt>
          <c:dPt>
            <c:idx val="3"/>
            <c:invertIfNegative val="0"/>
            <c:bubble3D val="0"/>
            <c:spPr>
              <a:solidFill>
                <a:schemeClr val="accent1">
                  <a:shade val="80000"/>
                </a:schemeClr>
              </a:solidFill>
              <a:ln>
                <a:noFill/>
              </a:ln>
              <a:effectLst/>
            </c:spPr>
          </c:dPt>
          <c:dPt>
            <c:idx val="4"/>
            <c:invertIfNegative val="0"/>
            <c:bubble3D val="0"/>
            <c:spPr>
              <a:solidFill>
                <a:schemeClr val="accent1">
                  <a:shade val="93000"/>
                </a:schemeClr>
              </a:solidFill>
              <a:ln>
                <a:noFill/>
              </a:ln>
              <a:effectLst/>
            </c:spPr>
          </c:dPt>
          <c:dPt>
            <c:idx val="5"/>
            <c:invertIfNegative val="0"/>
            <c:bubble3D val="0"/>
            <c:spPr>
              <a:solidFill>
                <a:schemeClr val="accent1">
                  <a:tint val="94000"/>
                </a:schemeClr>
              </a:solidFill>
              <a:ln>
                <a:noFill/>
              </a:ln>
              <a:effectLst/>
            </c:spPr>
          </c:dPt>
          <c:dPt>
            <c:idx val="6"/>
            <c:invertIfNegative val="0"/>
            <c:bubble3D val="0"/>
            <c:spPr>
              <a:solidFill>
                <a:schemeClr val="accent1">
                  <a:tint val="81000"/>
                </a:schemeClr>
              </a:solidFill>
              <a:ln>
                <a:noFill/>
              </a:ln>
              <a:effectLst/>
            </c:spPr>
          </c:dPt>
          <c:dPt>
            <c:idx val="7"/>
            <c:invertIfNegative val="0"/>
            <c:bubble3D val="0"/>
            <c:spPr>
              <a:solidFill>
                <a:schemeClr val="accent1">
                  <a:tint val="69000"/>
                </a:schemeClr>
              </a:solidFill>
              <a:ln>
                <a:noFill/>
              </a:ln>
              <a:effectLst/>
            </c:spPr>
          </c:dPt>
          <c:dPt>
            <c:idx val="8"/>
            <c:invertIfNegative val="0"/>
            <c:bubble3D val="0"/>
            <c:spPr>
              <a:solidFill>
                <a:schemeClr val="accent1">
                  <a:tint val="56000"/>
                </a:schemeClr>
              </a:solidFill>
              <a:ln>
                <a:noFill/>
              </a:ln>
              <a:effectLst/>
            </c:spPr>
          </c:dPt>
          <c:dPt>
            <c:idx val="9"/>
            <c:invertIfNegative val="0"/>
            <c:bubble3D val="0"/>
            <c:spPr>
              <a:solidFill>
                <a:schemeClr val="accent1">
                  <a:tint val="43000"/>
                </a:schemeClr>
              </a:solidFill>
              <a:ln>
                <a:noFill/>
              </a:ln>
              <a:effectLst/>
            </c:spPr>
          </c:dPt>
          <c:cat>
            <c:strRef>
              <c:f>Calculation!$J$37:$J$47</c:f>
              <c:strCache>
                <c:ptCount val="10"/>
                <c:pt idx="0">
                  <c:v>Mysore</c:v>
                </c:pt>
                <c:pt idx="1">
                  <c:v>Jaipur</c:v>
                </c:pt>
                <c:pt idx="2">
                  <c:v>Kochi</c:v>
                </c:pt>
                <c:pt idx="3">
                  <c:v>Visakhapatnam</c:v>
                </c:pt>
                <c:pt idx="4">
                  <c:v>Chandigarh</c:v>
                </c:pt>
                <c:pt idx="5">
                  <c:v>Coimbatore</c:v>
                </c:pt>
                <c:pt idx="6">
                  <c:v>Indore</c:v>
                </c:pt>
                <c:pt idx="7">
                  <c:v>Vadodara</c:v>
                </c:pt>
                <c:pt idx="8">
                  <c:v>Lucknow</c:v>
                </c:pt>
                <c:pt idx="9">
                  <c:v>Surat</c:v>
                </c:pt>
              </c:strCache>
            </c:strRef>
          </c:cat>
          <c:val>
            <c:numRef>
              <c:f>Calculation!$K$37:$K$47</c:f>
              <c:numCache>
                <c:formatCode>General</c:formatCode>
                <c:ptCount val="10"/>
                <c:pt idx="0">
                  <c:v>8.5843711083437118</c:v>
                </c:pt>
                <c:pt idx="1">
                  <c:v>8.4632051952848482</c:v>
                </c:pt>
                <c:pt idx="2">
                  <c:v>8.3972070696050629</c:v>
                </c:pt>
                <c:pt idx="3">
                  <c:v>8.3377483443708602</c:v>
                </c:pt>
                <c:pt idx="4">
                  <c:v>7.8831977503264037</c:v>
                </c:pt>
                <c:pt idx="5">
                  <c:v>7.8052639949109412</c:v>
                </c:pt>
                <c:pt idx="6">
                  <c:v>7.742334182470044</c:v>
                </c:pt>
                <c:pt idx="7">
                  <c:v>6.4874938453963562</c:v>
                </c:pt>
                <c:pt idx="8">
                  <c:v>6.4029667251143758</c:v>
                </c:pt>
                <c:pt idx="9">
                  <c:v>6.31669885957717</c:v>
                </c:pt>
              </c:numCache>
            </c:numRef>
          </c:val>
          <c:extLst>
            <c:ext xmlns:c16="http://schemas.microsoft.com/office/drawing/2014/chart" uri="{C3380CC4-5D6E-409C-BE32-E72D297353CC}">
              <c16:uniqueId val="{00000000-E077-404D-9C1B-1B6D88407672}"/>
            </c:ext>
          </c:extLst>
        </c:ser>
        <c:dLbls>
          <c:showLegendKey val="0"/>
          <c:showVal val="0"/>
          <c:showCatName val="0"/>
          <c:showSerName val="0"/>
          <c:showPercent val="0"/>
          <c:showBubbleSize val="0"/>
        </c:dLbls>
        <c:gapWidth val="55"/>
        <c:overlap val="100"/>
        <c:axId val="590232704"/>
        <c:axId val="590204864"/>
      </c:barChart>
      <c:catAx>
        <c:axId val="590232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90204864"/>
        <c:crosses val="autoZero"/>
        <c:auto val="1"/>
        <c:lblAlgn val="ctr"/>
        <c:lblOffset val="100"/>
        <c:noMultiLvlLbl val="0"/>
      </c:catAx>
      <c:valAx>
        <c:axId val="590204864"/>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90232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[MertroRidex1.xlsx]Calculation!PivotTable6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600" b="1">
                <a:solidFill>
                  <a:schemeClr val="bg1"/>
                </a:solidFill>
              </a:rPr>
              <a:t>Passengerwise trips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solidFill>
            <a:schemeClr val="accent1"/>
          </a:solidFill>
          <a:ln w="25400">
            <a:solidFill>
              <a:schemeClr val="lt1"/>
            </a:solidFill>
          </a:ln>
          <a:effectLst/>
          <a:sp3d contourW="25400">
            <a:contourClr>
              <a:schemeClr val="lt1"/>
            </a:contourClr>
          </a:sp3d>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hade val="76000"/>
            </a:schemeClr>
          </a:solidFill>
          <a:ln w="25400">
            <a:solidFill>
              <a:schemeClr val="lt1"/>
            </a:solidFill>
          </a:ln>
          <a:effectLst/>
          <a:sp3d contourW="25400">
            <a:contourClr>
              <a:schemeClr val="lt1"/>
            </a:contourClr>
          </a:sp3d>
        </c:spPr>
      </c:pivotFmt>
      <c:pivotFmt>
        <c:idx val="6"/>
        <c:spPr>
          <a:solidFill>
            <a:schemeClr val="accent1">
              <a:tint val="77000"/>
            </a:schemeClr>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Calculation!$E$41</c:f>
              <c:strCache>
                <c:ptCount val="1"/>
                <c:pt idx="0">
                  <c:v>Total</c:v>
                </c:pt>
              </c:strCache>
            </c:strRef>
          </c:tx>
          <c:dPt>
            <c:idx val="0"/>
            <c:bubble3D val="0"/>
            <c:spPr>
              <a:solidFill>
                <a:schemeClr val="accent1">
                  <a:shade val="76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1-3A61-453B-84B8-6BA5C5789013}"/>
              </c:ext>
            </c:extLst>
          </c:dPt>
          <c:dPt>
            <c:idx val="1"/>
            <c:bubble3D val="0"/>
            <c:spPr>
              <a:solidFill>
                <a:schemeClr val="accent1">
                  <a:tint val="7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3-3A61-453B-84B8-6BA5C578901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Calculation!$D$42:$D$44</c:f>
              <c:strCache>
                <c:ptCount val="2"/>
                <c:pt idx="0">
                  <c:v>new</c:v>
                </c:pt>
                <c:pt idx="1">
                  <c:v>repeated</c:v>
                </c:pt>
              </c:strCache>
            </c:strRef>
          </c:cat>
          <c:val>
            <c:numRef>
              <c:f>Calculation!$E$42:$E$44</c:f>
              <c:numCache>
                <c:formatCode>0.00%</c:formatCode>
                <c:ptCount val="2"/>
                <c:pt idx="0">
                  <c:v>0.30826389413354144</c:v>
                </c:pt>
                <c:pt idx="1">
                  <c:v>0.69173610586645851</c:v>
                </c:pt>
              </c:numCache>
            </c:numRef>
          </c:val>
          <c:extLst>
            <c:ext xmlns:c16="http://schemas.microsoft.com/office/drawing/2014/chart" uri="{C3380CC4-5D6E-409C-BE32-E72D297353CC}">
              <c16:uniqueId val="{00000004-3A61-453B-84B8-6BA5C5789013}"/>
            </c:ext>
          </c:extLst>
        </c:ser>
        <c:dLbls>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[MertroRidex1.xlsx]Calculation!PivotTable10</c:name>
    <c:fmtId val="3"/>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 new passangers by month</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2"/>
            </a:solidFill>
          </a:ln>
          <a:effectLst>
            <a:innerShdw dist="38100" dir="16200000">
              <a:schemeClr val="lt1"/>
            </a:innerShdw>
          </a:effectLst>
        </c:spPr>
        <c:marker>
          <c:symbol val="circle"/>
          <c:size val="5"/>
          <c:spPr>
            <a:solidFill>
              <a:schemeClr val="accent2"/>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3416987260154123E-2"/>
          <c:y val="0.1681562810815356"/>
          <c:w val="0.94806709092870245"/>
          <c:h val="0.74341350645050674"/>
        </c:manualLayout>
      </c:layout>
      <c:areaChart>
        <c:grouping val="stacked"/>
        <c:varyColors val="0"/>
        <c:ser>
          <c:idx val="0"/>
          <c:order val="0"/>
          <c:tx>
            <c:strRef>
              <c:f>Calculation!$B$40</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2"/>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2">
                          <a:lumMod val="60000"/>
                          <a:lumOff val="40000"/>
                        </a:schemeClr>
                      </a:solidFill>
                    </a:ln>
                    <a:effectLst/>
                  </c:spPr>
                </c15:leaderLines>
              </c:ext>
            </c:extLst>
          </c:dLbls>
          <c:cat>
            <c:strRef>
              <c:f>Calculation!$A$41:$A$47</c:f>
              <c:strCache>
                <c:ptCount val="6"/>
                <c:pt idx="0">
                  <c:v>Jan</c:v>
                </c:pt>
                <c:pt idx="1">
                  <c:v>Feb</c:v>
                </c:pt>
                <c:pt idx="2">
                  <c:v>Mar</c:v>
                </c:pt>
                <c:pt idx="3">
                  <c:v>Apr</c:v>
                </c:pt>
                <c:pt idx="4">
                  <c:v>May</c:v>
                </c:pt>
                <c:pt idx="5">
                  <c:v>Jun</c:v>
                </c:pt>
              </c:strCache>
            </c:strRef>
          </c:cat>
          <c:val>
            <c:numRef>
              <c:f>Calculation!$B$41:$B$47</c:f>
              <c:numCache>
                <c:formatCode>General</c:formatCode>
                <c:ptCount val="6"/>
                <c:pt idx="0">
                  <c:v>36329</c:v>
                </c:pt>
                <c:pt idx="1">
                  <c:v>36201</c:v>
                </c:pt>
                <c:pt idx="2">
                  <c:v>30814</c:v>
                </c:pt>
                <c:pt idx="3">
                  <c:v>26620</c:v>
                </c:pt>
                <c:pt idx="4">
                  <c:v>24182</c:v>
                </c:pt>
                <c:pt idx="5">
                  <c:v>22852</c:v>
                </c:pt>
              </c:numCache>
            </c:numRef>
          </c:val>
          <c:extLst>
            <c:ext xmlns:c16="http://schemas.microsoft.com/office/drawing/2014/chart" uri="{C3380CC4-5D6E-409C-BE32-E72D297353CC}">
              <c16:uniqueId val="{00000000-D951-4B86-9DCE-5D7334AC4849}"/>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590191904"/>
        <c:axId val="590181824"/>
      </c:areaChart>
      <c:catAx>
        <c:axId val="590191904"/>
        <c:scaling>
          <c:orientation val="minMax"/>
        </c:scaling>
        <c:delete val="0"/>
        <c:axPos val="b"/>
        <c:numFmt formatCode="General" sourceLinked="1"/>
        <c:majorTickMark val="none"/>
        <c:minorTickMark val="none"/>
        <c:tickLblPos val="nextTo"/>
        <c:spPr>
          <a:noFill/>
          <a:ln w="9525" cap="flat" cmpd="sng" algn="ctr">
            <a:solidFill>
              <a:schemeClr val="accent2">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590181824"/>
        <c:crosses val="autoZero"/>
        <c:auto val="1"/>
        <c:lblAlgn val="ctr"/>
        <c:lblOffset val="100"/>
        <c:noMultiLvlLbl val="0"/>
      </c:catAx>
      <c:valAx>
        <c:axId val="590181824"/>
        <c:scaling>
          <c:orientation val="minMax"/>
        </c:scaling>
        <c:delete val="1"/>
        <c:axPos val="l"/>
        <c:numFmt formatCode="General" sourceLinked="1"/>
        <c:majorTickMark val="out"/>
        <c:minorTickMark val="none"/>
        <c:tickLblPos val="nextTo"/>
        <c:crossAx val="590191904"/>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[MertroRidex1.xlsx]Calculation!PivotTable8</c:name>
    <c:fmtId val="1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citywise New_Passangers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1"/>
        <c:ser>
          <c:idx val="0"/>
          <c:order val="0"/>
          <c:tx>
            <c:strRef>
              <c:f>Calculation!$H$40</c:f>
              <c:strCache>
                <c:ptCount val="1"/>
                <c:pt idx="0">
                  <c:v>Total</c:v>
                </c:pt>
              </c:strCache>
            </c:strRef>
          </c:tx>
          <c:invertIfNegative val="0"/>
          <c:dPt>
            <c:idx val="0"/>
            <c:invertIfNegative val="0"/>
            <c:bubble3D val="0"/>
            <c:spPr>
              <a:gradFill rotWithShape="1">
                <a:gsLst>
                  <a:gs pos="0">
                    <a:schemeClr val="accent1">
                      <a:shade val="42000"/>
                      <a:satMod val="103000"/>
                      <a:lumMod val="102000"/>
                      <a:tint val="94000"/>
                    </a:schemeClr>
                  </a:gs>
                  <a:gs pos="50000">
                    <a:schemeClr val="accent1">
                      <a:shade val="42000"/>
                      <a:satMod val="110000"/>
                      <a:lumMod val="100000"/>
                      <a:shade val="100000"/>
                    </a:schemeClr>
                  </a:gs>
                  <a:gs pos="100000">
                    <a:schemeClr val="accent1">
                      <a:shade val="42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invertIfNegative val="0"/>
            <c:bubble3D val="0"/>
            <c:spPr>
              <a:gradFill rotWithShape="1">
                <a:gsLst>
                  <a:gs pos="0">
                    <a:schemeClr val="accent1">
                      <a:shade val="55000"/>
                      <a:satMod val="103000"/>
                      <a:lumMod val="102000"/>
                      <a:tint val="94000"/>
                    </a:schemeClr>
                  </a:gs>
                  <a:gs pos="50000">
                    <a:schemeClr val="accent1">
                      <a:shade val="55000"/>
                      <a:satMod val="110000"/>
                      <a:lumMod val="100000"/>
                      <a:shade val="100000"/>
                    </a:schemeClr>
                  </a:gs>
                  <a:gs pos="100000">
                    <a:schemeClr val="accent1">
                      <a:shade val="5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invertIfNegative val="0"/>
            <c:bubble3D val="0"/>
            <c:spPr>
              <a:gradFill rotWithShape="1">
                <a:gsLst>
                  <a:gs pos="0">
                    <a:schemeClr val="accent1">
                      <a:shade val="68000"/>
                      <a:satMod val="103000"/>
                      <a:lumMod val="102000"/>
                      <a:tint val="94000"/>
                    </a:schemeClr>
                  </a:gs>
                  <a:gs pos="50000">
                    <a:schemeClr val="accent1">
                      <a:shade val="68000"/>
                      <a:satMod val="110000"/>
                      <a:lumMod val="100000"/>
                      <a:shade val="100000"/>
                    </a:schemeClr>
                  </a:gs>
                  <a:gs pos="100000">
                    <a:schemeClr val="accent1">
                      <a:shade val="68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invertIfNegative val="0"/>
            <c:bubble3D val="0"/>
            <c:spPr>
              <a:gradFill rotWithShape="1">
                <a:gsLst>
                  <a:gs pos="0">
                    <a:schemeClr val="accent1">
                      <a:shade val="80000"/>
                      <a:satMod val="103000"/>
                      <a:lumMod val="102000"/>
                      <a:tint val="94000"/>
                    </a:schemeClr>
                  </a:gs>
                  <a:gs pos="50000">
                    <a:schemeClr val="accent1">
                      <a:shade val="80000"/>
                      <a:satMod val="110000"/>
                      <a:lumMod val="100000"/>
                      <a:shade val="100000"/>
                    </a:schemeClr>
                  </a:gs>
                  <a:gs pos="100000">
                    <a:schemeClr val="accent1">
                      <a:shade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invertIfNegative val="0"/>
            <c:bubble3D val="0"/>
            <c:spPr>
              <a:gradFill rotWithShape="1">
                <a:gsLst>
                  <a:gs pos="0">
                    <a:schemeClr val="accent1">
                      <a:shade val="93000"/>
                      <a:satMod val="103000"/>
                      <a:lumMod val="102000"/>
                      <a:tint val="94000"/>
                    </a:schemeClr>
                  </a:gs>
                  <a:gs pos="50000">
                    <a:schemeClr val="accent1">
                      <a:shade val="93000"/>
                      <a:satMod val="110000"/>
                      <a:lumMod val="100000"/>
                      <a:shade val="100000"/>
                    </a:schemeClr>
                  </a:gs>
                  <a:gs pos="100000">
                    <a:schemeClr val="accent1">
                      <a:shade val="93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invertIfNegative val="0"/>
            <c:bubble3D val="0"/>
            <c:spPr>
              <a:gradFill rotWithShape="1">
                <a:gsLst>
                  <a:gs pos="0">
                    <a:schemeClr val="accent1">
                      <a:tint val="94000"/>
                      <a:satMod val="103000"/>
                      <a:lumMod val="102000"/>
                      <a:tint val="94000"/>
                    </a:schemeClr>
                  </a:gs>
                  <a:gs pos="50000">
                    <a:schemeClr val="accent1">
                      <a:tint val="94000"/>
                      <a:satMod val="110000"/>
                      <a:lumMod val="100000"/>
                      <a:shade val="100000"/>
                    </a:schemeClr>
                  </a:gs>
                  <a:gs pos="100000">
                    <a:schemeClr val="accent1">
                      <a:tint val="94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invertIfNegative val="0"/>
            <c:bubble3D val="0"/>
            <c:spPr>
              <a:gradFill rotWithShape="1">
                <a:gsLst>
                  <a:gs pos="0">
                    <a:schemeClr val="accent1">
                      <a:tint val="81000"/>
                      <a:satMod val="103000"/>
                      <a:lumMod val="102000"/>
                      <a:tint val="94000"/>
                    </a:schemeClr>
                  </a:gs>
                  <a:gs pos="50000">
                    <a:schemeClr val="accent1">
                      <a:tint val="81000"/>
                      <a:satMod val="110000"/>
                      <a:lumMod val="100000"/>
                      <a:shade val="100000"/>
                    </a:schemeClr>
                  </a:gs>
                  <a:gs pos="100000">
                    <a:schemeClr val="accent1">
                      <a:tint val="81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invertIfNegative val="0"/>
            <c:bubble3D val="0"/>
            <c:spPr>
              <a:gradFill rotWithShape="1">
                <a:gsLst>
                  <a:gs pos="0">
                    <a:schemeClr val="accent1">
                      <a:tint val="69000"/>
                      <a:satMod val="103000"/>
                      <a:lumMod val="102000"/>
                      <a:tint val="94000"/>
                    </a:schemeClr>
                  </a:gs>
                  <a:gs pos="50000">
                    <a:schemeClr val="accent1">
                      <a:tint val="69000"/>
                      <a:satMod val="110000"/>
                      <a:lumMod val="100000"/>
                      <a:shade val="100000"/>
                    </a:schemeClr>
                  </a:gs>
                  <a:gs pos="100000">
                    <a:schemeClr val="accent1">
                      <a:tint val="69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invertIfNegative val="0"/>
            <c:bubble3D val="0"/>
            <c:spPr>
              <a:gradFill rotWithShape="1">
                <a:gsLst>
                  <a:gs pos="0">
                    <a:schemeClr val="accent1">
                      <a:tint val="56000"/>
                      <a:satMod val="103000"/>
                      <a:lumMod val="102000"/>
                      <a:tint val="94000"/>
                    </a:schemeClr>
                  </a:gs>
                  <a:gs pos="50000">
                    <a:schemeClr val="accent1">
                      <a:tint val="56000"/>
                      <a:satMod val="110000"/>
                      <a:lumMod val="100000"/>
                      <a:shade val="100000"/>
                    </a:schemeClr>
                  </a:gs>
                  <a:gs pos="100000">
                    <a:schemeClr val="accent1">
                      <a:tint val="56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invertIfNegative val="0"/>
            <c:bubble3D val="0"/>
            <c:spPr>
              <a:gradFill rotWithShape="1">
                <a:gsLst>
                  <a:gs pos="0">
                    <a:schemeClr val="accent1">
                      <a:tint val="43000"/>
                      <a:satMod val="103000"/>
                      <a:lumMod val="102000"/>
                      <a:tint val="94000"/>
                    </a:schemeClr>
                  </a:gs>
                  <a:gs pos="50000">
                    <a:schemeClr val="accent1">
                      <a:tint val="43000"/>
                      <a:satMod val="110000"/>
                      <a:lumMod val="100000"/>
                      <a:shade val="100000"/>
                    </a:schemeClr>
                  </a:gs>
                  <a:gs pos="100000">
                    <a:schemeClr val="accent1">
                      <a:tint val="43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Calculation!$G$41:$G$51</c:f>
              <c:strCache>
                <c:ptCount val="10"/>
                <c:pt idx="0">
                  <c:v>Jaipur</c:v>
                </c:pt>
                <c:pt idx="1">
                  <c:v>Kochi</c:v>
                </c:pt>
                <c:pt idx="2">
                  <c:v>Chandigarh</c:v>
                </c:pt>
                <c:pt idx="3">
                  <c:v>Lucknow</c:v>
                </c:pt>
                <c:pt idx="4">
                  <c:v>Indore</c:v>
                </c:pt>
                <c:pt idx="5">
                  <c:v>Visakhapatnam</c:v>
                </c:pt>
                <c:pt idx="6">
                  <c:v>Mysore</c:v>
                </c:pt>
                <c:pt idx="7">
                  <c:v>Surat</c:v>
                </c:pt>
                <c:pt idx="8">
                  <c:v>Vadodara</c:v>
                </c:pt>
                <c:pt idx="9">
                  <c:v>Coimbatore</c:v>
                </c:pt>
              </c:strCache>
            </c:strRef>
          </c:cat>
          <c:val>
            <c:numRef>
              <c:f>Calculation!$H$41:$H$51</c:f>
              <c:numCache>
                <c:formatCode>General</c:formatCode>
                <c:ptCount val="10"/>
                <c:pt idx="0">
                  <c:v>45856</c:v>
                </c:pt>
                <c:pt idx="1">
                  <c:v>26416</c:v>
                </c:pt>
                <c:pt idx="2">
                  <c:v>18908</c:v>
                </c:pt>
                <c:pt idx="3">
                  <c:v>16260</c:v>
                </c:pt>
                <c:pt idx="4">
                  <c:v>14863</c:v>
                </c:pt>
                <c:pt idx="5">
                  <c:v>12747</c:v>
                </c:pt>
                <c:pt idx="6">
                  <c:v>11681</c:v>
                </c:pt>
                <c:pt idx="7">
                  <c:v>11626</c:v>
                </c:pt>
                <c:pt idx="8">
                  <c:v>10127</c:v>
                </c:pt>
                <c:pt idx="9">
                  <c:v>8514</c:v>
                </c:pt>
              </c:numCache>
            </c:numRef>
          </c:val>
          <c:extLst>
            <c:ext xmlns:c16="http://schemas.microsoft.com/office/drawing/2014/chart" uri="{C3380CC4-5D6E-409C-BE32-E72D297353CC}">
              <c16:uniqueId val="{00000018-EADC-43F2-9F10-B307726638AA}"/>
            </c:ext>
          </c:extLst>
        </c:ser>
        <c:dLbls>
          <c:showLegendKey val="0"/>
          <c:showVal val="0"/>
          <c:showCatName val="0"/>
          <c:showSerName val="0"/>
          <c:showPercent val="0"/>
          <c:showBubbleSize val="0"/>
        </c:dLbls>
        <c:gapWidth val="55"/>
        <c:overlap val="100"/>
        <c:axId val="2042434976"/>
        <c:axId val="2042435936"/>
      </c:barChart>
      <c:catAx>
        <c:axId val="204243497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42435936"/>
        <c:crosses val="autoZero"/>
        <c:auto val="1"/>
        <c:lblAlgn val="ctr"/>
        <c:lblOffset val="100"/>
        <c:noMultiLvlLbl val="0"/>
      </c:catAx>
      <c:valAx>
        <c:axId val="2042435936"/>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42434976"/>
        <c:crosses val="autoZero"/>
        <c:crossBetween val="between"/>
      </c:valAx>
      <c:spPr>
        <a:noFill/>
        <a:ln>
          <a:noFill/>
        </a:ln>
        <a:effectLst/>
      </c:spPr>
    </c:plotArea>
    <c:plotVisOnly val="1"/>
    <c:dispBlanksAs val="gap"/>
    <c:showDLblsOverMax val="0"/>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withinLinear" id="14">
  <a:schemeClr val="accent1"/>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withinLinear" id="14">
  <a:schemeClr val="accent1"/>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hyperlink" Target="#'Passenger insights and behaviou'!A1"/><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hyperlink" Target="#' Trip Performance Overview'!A1"/><Relationship Id="rId5" Type="http://schemas.openxmlformats.org/officeDocument/2006/relationships/hyperlink" Target="#'Target Achievement and Growth'!A1"/><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3" Type="http://schemas.openxmlformats.org/officeDocument/2006/relationships/chart" Target="../charts/chart7.xml"/><Relationship Id="rId7" Type="http://schemas.openxmlformats.org/officeDocument/2006/relationships/hyperlink" Target="#' Trip Performance Overview'!A1"/><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hyperlink" Target="#'Passenger insights and behaviou'!A1"/><Relationship Id="rId5" Type="http://schemas.openxmlformats.org/officeDocument/2006/relationships/hyperlink" Target="#'Target Achievement and Growth'!A1"/><Relationship Id="rId4" Type="http://schemas.openxmlformats.org/officeDocument/2006/relationships/chart" Target="../charts/chart8.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1.xml"/><Relationship Id="rId7" Type="http://schemas.openxmlformats.org/officeDocument/2006/relationships/chart" Target="../charts/chart12.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hyperlink" Target="#' Trip Performance Overview'!A1"/><Relationship Id="rId5" Type="http://schemas.openxmlformats.org/officeDocument/2006/relationships/hyperlink" Target="#'Passenger insights and behaviou'!A1"/><Relationship Id="rId4" Type="http://schemas.openxmlformats.org/officeDocument/2006/relationships/hyperlink" Target="#'Target Achievement and Growth'!A1"/></Relationships>
</file>

<file path=xl/drawings/drawing1.xml><?xml version="1.0" encoding="utf-8"?>
<xdr:wsDr xmlns:xdr="http://schemas.openxmlformats.org/drawingml/2006/spreadsheetDrawing" xmlns:a="http://schemas.openxmlformats.org/drawingml/2006/main">
  <xdr:twoCellAnchor editAs="oneCell">
    <xdr:from>
      <xdr:col>0</xdr:col>
      <xdr:colOff>274320</xdr:colOff>
      <xdr:row>8</xdr:row>
      <xdr:rowOff>177801</xdr:rowOff>
    </xdr:from>
    <xdr:to>
      <xdr:col>2</xdr:col>
      <xdr:colOff>312420</xdr:colOff>
      <xdr:row>13</xdr:row>
      <xdr:rowOff>133350</xdr:rowOff>
    </xdr:to>
    <mc:AlternateContent xmlns:mc="http://schemas.openxmlformats.org/markup-compatibility/2006">
      <mc:Choice xmlns:a14="http://schemas.microsoft.com/office/drawing/2010/main" Requires="a14">
        <xdr:graphicFrame macro="">
          <xdr:nvGraphicFramePr>
            <xdr:cNvPr id="2" name="day_type">
              <a:extLst>
                <a:ext uri="{FF2B5EF4-FFF2-40B4-BE49-F238E27FC236}">
                  <a16:creationId xmlns:a16="http://schemas.microsoft.com/office/drawing/2014/main" id="{01CA6054-1F18-C525-CD2F-FC54B838FAEC}"/>
                </a:ext>
              </a:extLst>
            </xdr:cNvPr>
            <xdr:cNvGraphicFramePr/>
          </xdr:nvGraphicFramePr>
          <xdr:xfrm>
            <a:off x="0" y="0"/>
            <a:ext cx="0" cy="0"/>
          </xdr:xfrm>
          <a:graphic>
            <a:graphicData uri="http://schemas.microsoft.com/office/drawing/2010/slicer">
              <sle:slicer xmlns:sle="http://schemas.microsoft.com/office/drawing/2010/slicer" name="day_type"/>
            </a:graphicData>
          </a:graphic>
        </xdr:graphicFrame>
      </mc:Choice>
      <mc:Fallback>
        <xdr:sp macro="" textlink="">
          <xdr:nvSpPr>
            <xdr:cNvPr id="0" name=""/>
            <xdr:cNvSpPr>
              <a:spLocks noTextEdit="1"/>
            </xdr:cNvSpPr>
          </xdr:nvSpPr>
          <xdr:spPr>
            <a:xfrm>
              <a:off x="274320" y="1823721"/>
              <a:ext cx="1828800" cy="8699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0</xdr:colOff>
      <xdr:row>47</xdr:row>
      <xdr:rowOff>0</xdr:rowOff>
    </xdr:from>
    <xdr:to>
      <xdr:col>3</xdr:col>
      <xdr:colOff>1828800</xdr:colOff>
      <xdr:row>51</xdr:row>
      <xdr:rowOff>138429</xdr:rowOff>
    </xdr:to>
    <mc:AlternateContent xmlns:mc="http://schemas.openxmlformats.org/markup-compatibility/2006">
      <mc:Choice xmlns:a14="http://schemas.microsoft.com/office/drawing/2010/main" Requires="a14">
        <xdr:graphicFrame macro="">
          <xdr:nvGraphicFramePr>
            <xdr:cNvPr id="12" name="day_type 3">
              <a:extLst>
                <a:ext uri="{FF2B5EF4-FFF2-40B4-BE49-F238E27FC236}">
                  <a16:creationId xmlns:a16="http://schemas.microsoft.com/office/drawing/2014/main" id="{15EA5E43-B7A1-4F96-996D-9553005EE97A}"/>
                </a:ext>
              </a:extLst>
            </xdr:cNvPr>
            <xdr:cNvGraphicFramePr/>
          </xdr:nvGraphicFramePr>
          <xdr:xfrm>
            <a:off x="0" y="0"/>
            <a:ext cx="0" cy="0"/>
          </xdr:xfrm>
          <a:graphic>
            <a:graphicData uri="http://schemas.microsoft.com/office/drawing/2010/slicer">
              <sle:slicer xmlns:sle="http://schemas.microsoft.com/office/drawing/2010/slicer" name="day_type 3"/>
            </a:graphicData>
          </a:graphic>
        </xdr:graphicFrame>
      </mc:Choice>
      <mc:Fallback>
        <xdr:sp macro="" textlink="">
          <xdr:nvSpPr>
            <xdr:cNvPr id="0" name=""/>
            <xdr:cNvSpPr>
              <a:spLocks noTextEdit="1"/>
            </xdr:cNvSpPr>
          </xdr:nvSpPr>
          <xdr:spPr>
            <a:xfrm>
              <a:off x="3230880" y="8892540"/>
              <a:ext cx="1828800" cy="8699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0</xdr:colOff>
      <xdr:row>70</xdr:row>
      <xdr:rowOff>0</xdr:rowOff>
    </xdr:from>
    <xdr:to>
      <xdr:col>2</xdr:col>
      <xdr:colOff>899160</xdr:colOff>
      <xdr:row>74</xdr:row>
      <xdr:rowOff>138429</xdr:rowOff>
    </xdr:to>
    <mc:AlternateContent xmlns:mc="http://schemas.openxmlformats.org/markup-compatibility/2006">
      <mc:Choice xmlns:a14="http://schemas.microsoft.com/office/drawing/2010/main" Requires="a14">
        <xdr:graphicFrame macro="">
          <xdr:nvGraphicFramePr>
            <xdr:cNvPr id="13" name="day_type 5">
              <a:extLst>
                <a:ext uri="{FF2B5EF4-FFF2-40B4-BE49-F238E27FC236}">
                  <a16:creationId xmlns:a16="http://schemas.microsoft.com/office/drawing/2014/main" id="{9C81BD3A-4102-4090-B936-9420CE81787B}"/>
                </a:ext>
              </a:extLst>
            </xdr:cNvPr>
            <xdr:cNvGraphicFramePr/>
          </xdr:nvGraphicFramePr>
          <xdr:xfrm>
            <a:off x="0" y="0"/>
            <a:ext cx="0" cy="0"/>
          </xdr:xfrm>
          <a:graphic>
            <a:graphicData uri="http://schemas.microsoft.com/office/drawing/2010/slicer">
              <sle:slicer xmlns:sle="http://schemas.microsoft.com/office/drawing/2010/slicer" name="day_type 5"/>
            </a:graphicData>
          </a:graphic>
        </xdr:graphicFrame>
      </mc:Choice>
      <mc:Fallback>
        <xdr:sp macro="" textlink="">
          <xdr:nvSpPr>
            <xdr:cNvPr id="0" name=""/>
            <xdr:cNvSpPr>
              <a:spLocks noTextEdit="1"/>
            </xdr:cNvSpPr>
          </xdr:nvSpPr>
          <xdr:spPr>
            <a:xfrm>
              <a:off x="861060" y="13281660"/>
              <a:ext cx="1828800" cy="8699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oneCellAnchor>
    <xdr:from>
      <xdr:col>2</xdr:col>
      <xdr:colOff>0</xdr:colOff>
      <xdr:row>4</xdr:row>
      <xdr:rowOff>152400</xdr:rowOff>
    </xdr:from>
    <xdr:ext cx="184731" cy="264560"/>
    <xdr:sp macro="" textlink="">
      <xdr:nvSpPr>
        <xdr:cNvPr id="9" name="TextBox 8">
          <a:extLst>
            <a:ext uri="{FF2B5EF4-FFF2-40B4-BE49-F238E27FC236}">
              <a16:creationId xmlns:a16="http://schemas.microsoft.com/office/drawing/2014/main" id="{6F228A6A-C32A-69CD-54D0-B6CEC37F8AF3}"/>
            </a:ext>
          </a:extLst>
        </xdr:cNvPr>
        <xdr:cNvSpPr txBox="1"/>
      </xdr:nvSpPr>
      <xdr:spPr>
        <a:xfrm>
          <a:off x="2087880" y="70104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solidFill>
              <a:schemeClr val="bg1"/>
            </a:solidFill>
          </a:endParaRPr>
        </a:p>
      </xdr:txBody>
    </xdr:sp>
    <xdr:clientData/>
  </xdr:oneCellAnchor>
  <xdr:twoCellAnchor>
    <xdr:from>
      <xdr:col>0</xdr:col>
      <xdr:colOff>701040</xdr:colOff>
      <xdr:row>5</xdr:row>
      <xdr:rowOff>30480</xdr:rowOff>
    </xdr:from>
    <xdr:to>
      <xdr:col>2</xdr:col>
      <xdr:colOff>0</xdr:colOff>
      <xdr:row>12</xdr:row>
      <xdr:rowOff>0</xdr:rowOff>
    </xdr:to>
    <xdr:sp macro="" textlink="">
      <xdr:nvSpPr>
        <xdr:cNvPr id="12" name="TextBox 11">
          <a:extLst>
            <a:ext uri="{FF2B5EF4-FFF2-40B4-BE49-F238E27FC236}">
              <a16:creationId xmlns:a16="http://schemas.microsoft.com/office/drawing/2014/main" id="{D332E2E0-E963-42BC-1892-E939C9602F0A}"/>
            </a:ext>
          </a:extLst>
        </xdr:cNvPr>
        <xdr:cNvSpPr txBox="1"/>
      </xdr:nvSpPr>
      <xdr:spPr>
        <a:xfrm>
          <a:off x="701040" y="1173480"/>
          <a:ext cx="1136227" cy="1273387"/>
        </a:xfrm>
        <a:prstGeom prst="rect">
          <a:avLst/>
        </a:prstGeom>
        <a:solidFill>
          <a:schemeClr val="tx1">
            <a:lumMod val="75000"/>
            <a:lumOff val="2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a:p>
          <a:pPr algn="ctr"/>
          <a:r>
            <a:rPr lang="en-IN" sz="1400" b="1">
              <a:solidFill>
                <a:schemeClr val="bg1"/>
              </a:solidFill>
            </a:rPr>
            <a:t>TOTAL</a:t>
          </a:r>
          <a:r>
            <a:rPr lang="en-IN" sz="1400" b="1" baseline="0">
              <a:solidFill>
                <a:schemeClr val="bg1"/>
              </a:solidFill>
            </a:rPr>
            <a:t> TRIPS</a:t>
          </a:r>
        </a:p>
        <a:p>
          <a:pPr algn="ctr"/>
          <a:endParaRPr lang="en-IN" sz="1400" b="1" baseline="0">
            <a:solidFill>
              <a:schemeClr val="bg1"/>
            </a:solidFill>
          </a:endParaRPr>
        </a:p>
        <a:p>
          <a:pPr algn="ctr"/>
          <a:r>
            <a:rPr lang="en-IN" sz="1800" b="1" i="0" u="none" strike="noStrike">
              <a:solidFill>
                <a:schemeClr val="accent6">
                  <a:lumMod val="60000"/>
                  <a:lumOff val="40000"/>
                </a:schemeClr>
              </a:solidFill>
              <a:effectLst/>
              <a:latin typeface="+mn-lt"/>
              <a:ea typeface="+mn-ea"/>
              <a:cs typeface="+mn-cs"/>
            </a:rPr>
            <a:t>425.9K</a:t>
          </a:r>
          <a:r>
            <a:rPr lang="en-IN" sz="1800" b="1">
              <a:solidFill>
                <a:schemeClr val="accent6">
                  <a:lumMod val="60000"/>
                  <a:lumOff val="40000"/>
                </a:schemeClr>
              </a:solidFill>
            </a:rPr>
            <a:t> </a:t>
          </a:r>
        </a:p>
      </xdr:txBody>
    </xdr:sp>
    <xdr:clientData/>
  </xdr:twoCellAnchor>
  <xdr:twoCellAnchor>
    <xdr:from>
      <xdr:col>2</xdr:col>
      <xdr:colOff>294336</xdr:colOff>
      <xdr:row>5</xdr:row>
      <xdr:rowOff>38100</xdr:rowOff>
    </xdr:from>
    <xdr:to>
      <xdr:col>3</xdr:col>
      <xdr:colOff>906665</xdr:colOff>
      <xdr:row>11</xdr:row>
      <xdr:rowOff>167640</xdr:rowOff>
    </xdr:to>
    <xdr:sp macro="" textlink="">
      <xdr:nvSpPr>
        <xdr:cNvPr id="16" name="Rectangle 15">
          <a:extLst>
            <a:ext uri="{FF2B5EF4-FFF2-40B4-BE49-F238E27FC236}">
              <a16:creationId xmlns:a16="http://schemas.microsoft.com/office/drawing/2014/main" id="{A09F9CAA-72FA-4A8C-A8AE-E83893C1CEDB}"/>
            </a:ext>
          </a:extLst>
        </xdr:cNvPr>
        <xdr:cNvSpPr/>
      </xdr:nvSpPr>
      <xdr:spPr>
        <a:xfrm>
          <a:off x="2386993" y="1164040"/>
          <a:ext cx="1453941" cy="1221361"/>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a:p>
          <a:pPr algn="ctr"/>
          <a:r>
            <a:rPr lang="en-IN" sz="1400" b="1"/>
            <a:t>TOTAL REVENUE</a:t>
          </a:r>
        </a:p>
        <a:p>
          <a:pPr algn="ctr"/>
          <a:endParaRPr lang="en-IN" sz="1400" b="1"/>
        </a:p>
        <a:p>
          <a:pPr algn="ctr"/>
          <a:r>
            <a:rPr lang="en-IN" sz="1800" b="1" i="0" u="none" strike="noStrike">
              <a:solidFill>
                <a:schemeClr val="accent6">
                  <a:lumMod val="60000"/>
                  <a:lumOff val="40000"/>
                </a:schemeClr>
              </a:solidFill>
              <a:effectLst/>
              <a:latin typeface="+mn-lt"/>
              <a:ea typeface="+mn-ea"/>
              <a:cs typeface="+mn-cs"/>
            </a:rPr>
            <a:t>108.2M</a:t>
          </a:r>
          <a:r>
            <a:rPr lang="en-IN" sz="1800" b="1">
              <a:solidFill>
                <a:schemeClr val="accent6">
                  <a:lumMod val="60000"/>
                  <a:lumOff val="40000"/>
                </a:schemeClr>
              </a:solidFill>
            </a:rPr>
            <a:t> </a:t>
          </a:r>
        </a:p>
      </xdr:txBody>
    </xdr:sp>
    <xdr:clientData/>
  </xdr:twoCellAnchor>
  <xdr:twoCellAnchor>
    <xdr:from>
      <xdr:col>4</xdr:col>
      <xdr:colOff>272955</xdr:colOff>
      <xdr:row>5</xdr:row>
      <xdr:rowOff>15353</xdr:rowOff>
    </xdr:from>
    <xdr:to>
      <xdr:col>4</xdr:col>
      <xdr:colOff>1728375</xdr:colOff>
      <xdr:row>11</xdr:row>
      <xdr:rowOff>159223</xdr:rowOff>
    </xdr:to>
    <xdr:sp macro="" textlink="">
      <xdr:nvSpPr>
        <xdr:cNvPr id="17" name="Rectangle 16">
          <a:extLst>
            <a:ext uri="{FF2B5EF4-FFF2-40B4-BE49-F238E27FC236}">
              <a16:creationId xmlns:a16="http://schemas.microsoft.com/office/drawing/2014/main" id="{3F9737AB-215F-4C3C-BB10-59EECFE233B1}"/>
            </a:ext>
          </a:extLst>
        </xdr:cNvPr>
        <xdr:cNvSpPr/>
      </xdr:nvSpPr>
      <xdr:spPr>
        <a:xfrm>
          <a:off x="4185313" y="1141293"/>
          <a:ext cx="1455420" cy="1235691"/>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a:p>
          <a:pPr algn="ctr"/>
          <a:r>
            <a:rPr lang="en-IN" sz="1400" b="1"/>
            <a:t>TOTAL DISTANCE</a:t>
          </a:r>
        </a:p>
        <a:p>
          <a:pPr algn="ctr"/>
          <a:endParaRPr lang="en-IN" sz="1400" b="1"/>
        </a:p>
        <a:p>
          <a:pPr algn="ctr"/>
          <a:r>
            <a:rPr lang="en-IN" sz="1800" b="1" i="0" u="none" strike="noStrike">
              <a:solidFill>
                <a:schemeClr val="accent6">
                  <a:lumMod val="60000"/>
                  <a:lumOff val="40000"/>
                </a:schemeClr>
              </a:solidFill>
              <a:effectLst/>
              <a:latin typeface="+mn-lt"/>
              <a:ea typeface="+mn-ea"/>
              <a:cs typeface="+mn-cs"/>
            </a:rPr>
            <a:t>8.1M</a:t>
          </a:r>
          <a:r>
            <a:rPr lang="en-IN" sz="1800" b="1">
              <a:solidFill>
                <a:schemeClr val="accent6">
                  <a:lumMod val="60000"/>
                  <a:lumOff val="40000"/>
                </a:schemeClr>
              </a:solidFill>
            </a:rPr>
            <a:t> </a:t>
          </a:r>
        </a:p>
      </xdr:txBody>
    </xdr:sp>
    <xdr:clientData/>
  </xdr:twoCellAnchor>
  <xdr:twoCellAnchor>
    <xdr:from>
      <xdr:col>4</xdr:col>
      <xdr:colOff>2095841</xdr:colOff>
      <xdr:row>5</xdr:row>
      <xdr:rowOff>38214</xdr:rowOff>
    </xdr:from>
    <xdr:to>
      <xdr:col>5</xdr:col>
      <xdr:colOff>405680</xdr:colOff>
      <xdr:row>11</xdr:row>
      <xdr:rowOff>137274</xdr:rowOff>
    </xdr:to>
    <xdr:sp macro="" textlink="">
      <xdr:nvSpPr>
        <xdr:cNvPr id="18" name="Rectangle 17">
          <a:extLst>
            <a:ext uri="{FF2B5EF4-FFF2-40B4-BE49-F238E27FC236}">
              <a16:creationId xmlns:a16="http://schemas.microsoft.com/office/drawing/2014/main" id="{A830DA3B-B0AA-4B18-A204-96FD54737ABD}"/>
            </a:ext>
          </a:extLst>
        </xdr:cNvPr>
        <xdr:cNvSpPr/>
      </xdr:nvSpPr>
      <xdr:spPr>
        <a:xfrm>
          <a:off x="6008199" y="1164154"/>
          <a:ext cx="1369212" cy="1190881"/>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a:p>
          <a:pPr algn="l"/>
          <a:r>
            <a:rPr lang="en-IN" sz="1400" b="1"/>
            <a:t>AVG FARE/TRIP</a:t>
          </a:r>
        </a:p>
        <a:p>
          <a:pPr algn="ctr"/>
          <a:endParaRPr lang="en-IN" sz="1400" b="1"/>
        </a:p>
        <a:p>
          <a:pPr algn="ctr"/>
          <a:r>
            <a:rPr lang="en-IN" sz="1800" b="1" i="0" u="none" strike="noStrike">
              <a:solidFill>
                <a:schemeClr val="accent6">
                  <a:lumMod val="60000"/>
                  <a:lumOff val="40000"/>
                </a:schemeClr>
              </a:solidFill>
              <a:effectLst/>
              <a:latin typeface="+mn-lt"/>
              <a:ea typeface="+mn-ea"/>
              <a:cs typeface="+mn-cs"/>
            </a:rPr>
            <a:t>254</a:t>
          </a:r>
          <a:r>
            <a:rPr lang="en-IN" sz="1800" b="1"/>
            <a:t> </a:t>
          </a:r>
          <a:endParaRPr lang="en-IN" sz="1800" b="1">
            <a:solidFill>
              <a:schemeClr val="accent6">
                <a:lumMod val="60000"/>
                <a:lumOff val="40000"/>
              </a:schemeClr>
            </a:solidFill>
          </a:endParaRPr>
        </a:p>
      </xdr:txBody>
    </xdr:sp>
    <xdr:clientData/>
  </xdr:twoCellAnchor>
  <xdr:twoCellAnchor>
    <xdr:from>
      <xdr:col>6</xdr:col>
      <xdr:colOff>239404</xdr:colOff>
      <xdr:row>5</xdr:row>
      <xdr:rowOff>34461</xdr:rowOff>
    </xdr:from>
    <xdr:to>
      <xdr:col>8</xdr:col>
      <xdr:colOff>475625</xdr:colOff>
      <xdr:row>11</xdr:row>
      <xdr:rowOff>125901</xdr:rowOff>
    </xdr:to>
    <xdr:sp macro="" textlink="">
      <xdr:nvSpPr>
        <xdr:cNvPr id="19" name="Rectangle 18">
          <a:extLst>
            <a:ext uri="{FF2B5EF4-FFF2-40B4-BE49-F238E27FC236}">
              <a16:creationId xmlns:a16="http://schemas.microsoft.com/office/drawing/2014/main" id="{C534781F-FA62-4653-8056-AFB8DAA44F40}"/>
            </a:ext>
          </a:extLst>
        </xdr:cNvPr>
        <xdr:cNvSpPr/>
      </xdr:nvSpPr>
      <xdr:spPr>
        <a:xfrm>
          <a:off x="7825285" y="1160401"/>
          <a:ext cx="1464519" cy="1183261"/>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a:p>
          <a:pPr algn="ctr"/>
          <a:r>
            <a:rPr lang="en-IN" sz="1400" b="1"/>
            <a:t>AVG FARE/KM</a:t>
          </a:r>
          <a:endParaRPr lang="en-IN" sz="1100" b="0" i="0" u="none" strike="noStrike">
            <a:solidFill>
              <a:schemeClr val="lt1"/>
            </a:solidFill>
            <a:effectLst/>
            <a:latin typeface="+mn-lt"/>
            <a:ea typeface="+mn-ea"/>
            <a:cs typeface="+mn-cs"/>
          </a:endParaRPr>
        </a:p>
        <a:p>
          <a:pPr algn="ctr"/>
          <a:endParaRPr lang="en-IN" sz="1100" b="0" i="0" u="none" strike="noStrike">
            <a:solidFill>
              <a:schemeClr val="lt1"/>
            </a:solidFill>
            <a:effectLst/>
            <a:latin typeface="+mn-lt"/>
            <a:ea typeface="+mn-ea"/>
            <a:cs typeface="+mn-cs"/>
          </a:endParaRPr>
        </a:p>
        <a:p>
          <a:pPr algn="ctr"/>
          <a:r>
            <a:rPr lang="en-IN" sz="1800" b="1" i="0" u="none" strike="noStrike">
              <a:solidFill>
                <a:schemeClr val="accent6">
                  <a:lumMod val="60000"/>
                  <a:lumOff val="40000"/>
                </a:schemeClr>
              </a:solidFill>
              <a:effectLst/>
              <a:latin typeface="+mn-lt"/>
              <a:ea typeface="+mn-ea"/>
              <a:cs typeface="+mn-cs"/>
            </a:rPr>
            <a:t>13</a:t>
          </a:r>
          <a:r>
            <a:rPr lang="en-IN" sz="1400"/>
            <a:t> </a:t>
          </a:r>
          <a:endParaRPr lang="en-IN" sz="1400" b="1">
            <a:solidFill>
              <a:schemeClr val="accent6">
                <a:lumMod val="60000"/>
                <a:lumOff val="40000"/>
              </a:schemeClr>
            </a:solidFill>
          </a:endParaRPr>
        </a:p>
      </xdr:txBody>
    </xdr:sp>
    <xdr:clientData/>
  </xdr:twoCellAnchor>
  <xdr:twoCellAnchor>
    <xdr:from>
      <xdr:col>9</xdr:col>
      <xdr:colOff>277960</xdr:colOff>
      <xdr:row>5</xdr:row>
      <xdr:rowOff>15582</xdr:rowOff>
    </xdr:from>
    <xdr:to>
      <xdr:col>14</xdr:col>
      <xdr:colOff>186519</xdr:colOff>
      <xdr:row>12</xdr:row>
      <xdr:rowOff>23202</xdr:rowOff>
    </xdr:to>
    <xdr:sp macro="" textlink="">
      <xdr:nvSpPr>
        <xdr:cNvPr id="20" name="Rectangle 19">
          <a:extLst>
            <a:ext uri="{FF2B5EF4-FFF2-40B4-BE49-F238E27FC236}">
              <a16:creationId xmlns:a16="http://schemas.microsoft.com/office/drawing/2014/main" id="{471A1750-827B-424D-8B59-D73B27D6F88B}"/>
            </a:ext>
          </a:extLst>
        </xdr:cNvPr>
        <xdr:cNvSpPr/>
      </xdr:nvSpPr>
      <xdr:spPr>
        <a:xfrm>
          <a:off x="9706288" y="1141522"/>
          <a:ext cx="2979306" cy="1281411"/>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t>TRIP DISTANCE</a:t>
          </a:r>
        </a:p>
        <a:p>
          <a:pPr algn="l"/>
          <a:r>
            <a:rPr lang="en-IN" sz="1400" b="1">
              <a:solidFill>
                <a:schemeClr val="accent4"/>
              </a:solidFill>
            </a:rPr>
            <a:t>  MAX                   MIN</a:t>
          </a:r>
          <a:r>
            <a:rPr lang="en-IN" sz="1400" b="1" baseline="0">
              <a:solidFill>
                <a:schemeClr val="accent4"/>
              </a:solidFill>
            </a:rPr>
            <a:t>                AVG</a:t>
          </a:r>
        </a:p>
        <a:p>
          <a:pPr algn="l"/>
          <a:endParaRPr lang="en-IN" sz="1400"/>
        </a:p>
        <a:p>
          <a:pPr algn="l"/>
          <a:r>
            <a:rPr lang="en-IN" sz="1800" b="1">
              <a:solidFill>
                <a:schemeClr val="accent6">
                  <a:lumMod val="60000"/>
                  <a:lumOff val="40000"/>
                </a:schemeClr>
              </a:solidFill>
            </a:rPr>
            <a:t>    45                 5                19</a:t>
          </a:r>
        </a:p>
        <a:p>
          <a:pPr algn="ctr"/>
          <a:endParaRPr lang="en-IN" sz="1400"/>
        </a:p>
        <a:p>
          <a:pPr algn="l"/>
          <a:endParaRPr lang="en-IN" sz="1400"/>
        </a:p>
        <a:p>
          <a:pPr algn="l"/>
          <a:endParaRPr lang="en-IN" sz="1400"/>
        </a:p>
      </xdr:txBody>
    </xdr:sp>
    <xdr:clientData/>
  </xdr:twoCellAnchor>
  <xdr:twoCellAnchor editAs="oneCell">
    <xdr:from>
      <xdr:col>9</xdr:col>
      <xdr:colOff>601980</xdr:colOff>
      <xdr:row>0</xdr:row>
      <xdr:rowOff>6000</xdr:rowOff>
    </xdr:from>
    <xdr:to>
      <xdr:col>15</xdr:col>
      <xdr:colOff>0</xdr:colOff>
      <xdr:row>4</xdr:row>
      <xdr:rowOff>0</xdr:rowOff>
    </xdr:to>
    <mc:AlternateContent xmlns:mc="http://schemas.openxmlformats.org/markup-compatibility/2006" xmlns:a14="http://schemas.microsoft.com/office/drawing/2010/main">
      <mc:Choice Requires="a14">
        <xdr:graphicFrame macro="">
          <xdr:nvGraphicFramePr>
            <xdr:cNvPr id="22" name="day_type 1">
              <a:extLst>
                <a:ext uri="{FF2B5EF4-FFF2-40B4-BE49-F238E27FC236}">
                  <a16:creationId xmlns:a16="http://schemas.microsoft.com/office/drawing/2014/main" id="{F10DEC4A-D820-4E08-A5D3-D6EE330F1A6B}"/>
                </a:ext>
              </a:extLst>
            </xdr:cNvPr>
            <xdr:cNvGraphicFramePr/>
          </xdr:nvGraphicFramePr>
          <xdr:xfrm>
            <a:off x="0" y="0"/>
            <a:ext cx="0" cy="0"/>
          </xdr:xfrm>
          <a:graphic>
            <a:graphicData uri="http://schemas.microsoft.com/office/drawing/2010/slicer">
              <sle:slicer xmlns:sle="http://schemas.microsoft.com/office/drawing/2010/slicer" name="day_type 1"/>
            </a:graphicData>
          </a:graphic>
        </xdr:graphicFrame>
      </mc:Choice>
      <mc:Fallback xmlns="">
        <xdr:sp macro="" textlink="">
          <xdr:nvSpPr>
            <xdr:cNvPr id="0" name=""/>
            <xdr:cNvSpPr>
              <a:spLocks noTextEdit="1"/>
            </xdr:cNvSpPr>
          </xdr:nvSpPr>
          <xdr:spPr>
            <a:xfrm>
              <a:off x="10030308" y="6000"/>
              <a:ext cx="3082916" cy="9379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258536</xdr:colOff>
      <xdr:row>12</xdr:row>
      <xdr:rowOff>167436</xdr:rowOff>
    </xdr:from>
    <xdr:to>
      <xdr:col>4</xdr:col>
      <xdr:colOff>2399732</xdr:colOff>
      <xdr:row>31</xdr:row>
      <xdr:rowOff>27213</xdr:rowOff>
    </xdr:to>
    <xdr:graphicFrame macro="">
      <xdr:nvGraphicFramePr>
        <xdr:cNvPr id="27" name="Chart 26">
          <a:extLst>
            <a:ext uri="{FF2B5EF4-FFF2-40B4-BE49-F238E27FC236}">
              <a16:creationId xmlns:a16="http://schemas.microsoft.com/office/drawing/2014/main" id="{30CE9724-E5BE-4B6D-A9A3-D017707C3C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530679</xdr:colOff>
      <xdr:row>31</xdr:row>
      <xdr:rowOff>13607</xdr:rowOff>
    </xdr:from>
    <xdr:to>
      <xdr:col>13</xdr:col>
      <xdr:colOff>551793</xdr:colOff>
      <xdr:row>48</xdr:row>
      <xdr:rowOff>78826</xdr:rowOff>
    </xdr:to>
    <xdr:graphicFrame macro="">
      <xdr:nvGraphicFramePr>
        <xdr:cNvPr id="2" name="Chart 1">
          <a:extLst>
            <a:ext uri="{FF2B5EF4-FFF2-40B4-BE49-F238E27FC236}">
              <a16:creationId xmlns:a16="http://schemas.microsoft.com/office/drawing/2014/main" id="{DFDC8259-8147-4A4C-85ED-82D58ECC3F1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2684058</xdr:colOff>
      <xdr:row>13</xdr:row>
      <xdr:rowOff>11374</xdr:rowOff>
    </xdr:from>
    <xdr:to>
      <xdr:col>14</xdr:col>
      <xdr:colOff>517072</xdr:colOff>
      <xdr:row>31</xdr:row>
      <xdr:rowOff>13607</xdr:rowOff>
    </xdr:to>
    <xdr:graphicFrame macro="">
      <xdr:nvGraphicFramePr>
        <xdr:cNvPr id="3" name="Chart 2">
          <a:extLst>
            <a:ext uri="{FF2B5EF4-FFF2-40B4-BE49-F238E27FC236}">
              <a16:creationId xmlns:a16="http://schemas.microsoft.com/office/drawing/2014/main" id="{3C7AE73E-F2F7-4D8A-B9A9-42A141F233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402771</xdr:colOff>
      <xdr:row>9</xdr:row>
      <xdr:rowOff>21771</xdr:rowOff>
    </xdr:from>
    <xdr:to>
      <xdr:col>2</xdr:col>
      <xdr:colOff>130629</xdr:colOff>
      <xdr:row>12</xdr:row>
      <xdr:rowOff>163286</xdr:rowOff>
    </xdr:to>
    <xdr:graphicFrame macro="">
      <xdr:nvGraphicFramePr>
        <xdr:cNvPr id="5" name="Chart 4">
          <a:extLst>
            <a:ext uri="{FF2B5EF4-FFF2-40B4-BE49-F238E27FC236}">
              <a16:creationId xmlns:a16="http://schemas.microsoft.com/office/drawing/2014/main" id="{B3E5296F-F10A-46FA-A8B3-4A14E22AC3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55084</xdr:colOff>
      <xdr:row>1</xdr:row>
      <xdr:rowOff>55085</xdr:rowOff>
    </xdr:from>
    <xdr:to>
      <xdr:col>4</xdr:col>
      <xdr:colOff>302964</xdr:colOff>
      <xdr:row>3</xdr:row>
      <xdr:rowOff>100988</xdr:rowOff>
    </xdr:to>
    <xdr:sp macro="" textlink="">
      <xdr:nvSpPr>
        <xdr:cNvPr id="4" name="Rectangle: Rounded Corners 3">
          <a:hlinkClick xmlns:r="http://schemas.openxmlformats.org/officeDocument/2006/relationships" r:id="rId5"/>
          <a:extLst>
            <a:ext uri="{FF2B5EF4-FFF2-40B4-BE49-F238E27FC236}">
              <a16:creationId xmlns:a16="http://schemas.microsoft.com/office/drawing/2014/main" id="{9D16944B-2570-C5B1-9E73-BC6E4D76BEDE}"/>
            </a:ext>
          </a:extLst>
        </xdr:cNvPr>
        <xdr:cNvSpPr/>
      </xdr:nvSpPr>
      <xdr:spPr>
        <a:xfrm>
          <a:off x="2983735" y="238699"/>
          <a:ext cx="1221036" cy="624289"/>
        </a:xfrm>
        <a:prstGeom prst="roundRect">
          <a:avLst/>
        </a:prstGeom>
        <a:solidFill>
          <a:schemeClr val="accent5">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accent5">
                  <a:lumMod val="50000"/>
                </a:schemeClr>
              </a:solidFill>
            </a:rPr>
            <a:t>target</a:t>
          </a:r>
        </a:p>
        <a:p>
          <a:pPr algn="ctr"/>
          <a:r>
            <a:rPr lang="en-IN" sz="1400" b="1">
              <a:solidFill>
                <a:schemeClr val="accent5">
                  <a:lumMod val="50000"/>
                </a:schemeClr>
              </a:solidFill>
            </a:rPr>
            <a:t>achievement</a:t>
          </a:r>
        </a:p>
      </xdr:txBody>
    </xdr:sp>
    <xdr:clientData/>
  </xdr:twoCellAnchor>
  <xdr:twoCellAnchor>
    <xdr:from>
      <xdr:col>0</xdr:col>
      <xdr:colOff>266241</xdr:colOff>
      <xdr:row>1</xdr:row>
      <xdr:rowOff>82628</xdr:rowOff>
    </xdr:from>
    <xdr:to>
      <xdr:col>1</xdr:col>
      <xdr:colOff>514120</xdr:colOff>
      <xdr:row>3</xdr:row>
      <xdr:rowOff>137712</xdr:rowOff>
    </xdr:to>
    <xdr:sp macro="" textlink="">
      <xdr:nvSpPr>
        <xdr:cNvPr id="6" name="Rectangle: Rounded Corners 5">
          <a:hlinkClick xmlns:r="http://schemas.openxmlformats.org/officeDocument/2006/relationships" r:id="rId6"/>
          <a:extLst>
            <a:ext uri="{FF2B5EF4-FFF2-40B4-BE49-F238E27FC236}">
              <a16:creationId xmlns:a16="http://schemas.microsoft.com/office/drawing/2014/main" id="{B811E104-F980-4911-8A4A-E5CFA59C8E3E}"/>
            </a:ext>
          </a:extLst>
        </xdr:cNvPr>
        <xdr:cNvSpPr/>
      </xdr:nvSpPr>
      <xdr:spPr>
        <a:xfrm>
          <a:off x="266241" y="266242"/>
          <a:ext cx="1221036" cy="633470"/>
        </a:xfrm>
        <a:prstGeom prst="roundRect">
          <a:avLst/>
        </a:prstGeom>
        <a:solidFill>
          <a:schemeClr val="accent5">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accent5">
                  <a:lumMod val="50000"/>
                </a:schemeClr>
              </a:solidFill>
            </a:rPr>
            <a:t>trip </a:t>
          </a:r>
        </a:p>
        <a:p>
          <a:pPr algn="ctr"/>
          <a:r>
            <a:rPr lang="en-IN" sz="1400" b="1">
              <a:solidFill>
                <a:schemeClr val="accent5">
                  <a:lumMod val="50000"/>
                </a:schemeClr>
              </a:solidFill>
            </a:rPr>
            <a:t>performance</a:t>
          </a:r>
        </a:p>
      </xdr:txBody>
    </xdr:sp>
    <xdr:clientData/>
  </xdr:twoCellAnchor>
  <xdr:twoCellAnchor>
    <xdr:from>
      <xdr:col>1</xdr:col>
      <xdr:colOff>725277</xdr:colOff>
      <xdr:row>1</xdr:row>
      <xdr:rowOff>73448</xdr:rowOff>
    </xdr:from>
    <xdr:to>
      <xdr:col>2</xdr:col>
      <xdr:colOff>697735</xdr:colOff>
      <xdr:row>3</xdr:row>
      <xdr:rowOff>110170</xdr:rowOff>
    </xdr:to>
    <xdr:sp macro="" textlink="">
      <xdr:nvSpPr>
        <xdr:cNvPr id="7" name="Rectangle: Rounded Corners 6">
          <a:hlinkClick xmlns:r="http://schemas.openxmlformats.org/officeDocument/2006/relationships" r:id="rId7"/>
          <a:extLst>
            <a:ext uri="{FF2B5EF4-FFF2-40B4-BE49-F238E27FC236}">
              <a16:creationId xmlns:a16="http://schemas.microsoft.com/office/drawing/2014/main" id="{25294DA0-5954-4500-883B-F394348D12EB}"/>
            </a:ext>
          </a:extLst>
        </xdr:cNvPr>
        <xdr:cNvSpPr/>
      </xdr:nvSpPr>
      <xdr:spPr>
        <a:xfrm>
          <a:off x="1698434" y="257062"/>
          <a:ext cx="1083325" cy="615108"/>
        </a:xfrm>
        <a:prstGeom prst="roundRect">
          <a:avLst/>
        </a:prstGeom>
        <a:solidFill>
          <a:schemeClr val="accent5">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accent5">
                  <a:lumMod val="50000"/>
                </a:schemeClr>
              </a:solidFill>
            </a:rPr>
            <a:t>passenger</a:t>
          </a:r>
        </a:p>
        <a:p>
          <a:pPr algn="ctr"/>
          <a:r>
            <a:rPr lang="en-IN" sz="1400" b="1">
              <a:solidFill>
                <a:schemeClr val="accent5">
                  <a:lumMod val="50000"/>
                </a:schemeClr>
              </a:solidFill>
            </a:rPr>
            <a:t>insights</a:t>
          </a: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2</xdr:col>
      <xdr:colOff>0</xdr:colOff>
      <xdr:row>4</xdr:row>
      <xdr:rowOff>152400</xdr:rowOff>
    </xdr:from>
    <xdr:ext cx="184731" cy="264560"/>
    <xdr:sp macro="" textlink="">
      <xdr:nvSpPr>
        <xdr:cNvPr id="2" name="TextBox 1">
          <a:extLst>
            <a:ext uri="{FF2B5EF4-FFF2-40B4-BE49-F238E27FC236}">
              <a16:creationId xmlns:a16="http://schemas.microsoft.com/office/drawing/2014/main" id="{202660FB-B160-4889-87C5-83E9FE102EA8}"/>
            </a:ext>
          </a:extLst>
        </xdr:cNvPr>
        <xdr:cNvSpPr txBox="1"/>
      </xdr:nvSpPr>
      <xdr:spPr>
        <a:xfrm>
          <a:off x="2087880" y="109728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solidFill>
              <a:schemeClr val="bg1"/>
            </a:solidFill>
          </a:endParaRPr>
        </a:p>
      </xdr:txBody>
    </xdr:sp>
    <xdr:clientData/>
  </xdr:oneCellAnchor>
  <xdr:twoCellAnchor>
    <xdr:from>
      <xdr:col>1</xdr:col>
      <xdr:colOff>721179</xdr:colOff>
      <xdr:row>4</xdr:row>
      <xdr:rowOff>48729</xdr:rowOff>
    </xdr:from>
    <xdr:to>
      <xdr:col>3</xdr:col>
      <xdr:colOff>762000</xdr:colOff>
      <xdr:row>10</xdr:row>
      <xdr:rowOff>171450</xdr:rowOff>
    </xdr:to>
    <xdr:sp macro="" textlink="">
      <xdr:nvSpPr>
        <xdr:cNvPr id="3" name="TextBox 2">
          <a:extLst>
            <a:ext uri="{FF2B5EF4-FFF2-40B4-BE49-F238E27FC236}">
              <a16:creationId xmlns:a16="http://schemas.microsoft.com/office/drawing/2014/main" id="{78BD7C24-212A-41EE-B36D-C57705542E95}"/>
            </a:ext>
          </a:extLst>
        </xdr:cNvPr>
        <xdr:cNvSpPr txBox="1"/>
      </xdr:nvSpPr>
      <xdr:spPr>
        <a:xfrm>
          <a:off x="1700893" y="974015"/>
          <a:ext cx="2000250" cy="1184078"/>
        </a:xfrm>
        <a:prstGeom prst="roundRect">
          <a:avLst/>
        </a:prstGeom>
        <a:solidFill>
          <a:schemeClr val="tx1">
            <a:lumMod val="75000"/>
            <a:lumOff val="2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rPr>
            <a:t>TOTAL</a:t>
          </a:r>
          <a:r>
            <a:rPr lang="en-IN" sz="1600" b="1" baseline="0">
              <a:solidFill>
                <a:schemeClr val="bg1"/>
              </a:solidFill>
            </a:rPr>
            <a:t> PASSENGER</a:t>
          </a:r>
        </a:p>
        <a:p>
          <a:pPr algn="ctr"/>
          <a:endParaRPr lang="en-IN" sz="1800" b="1" i="0" u="none" strike="noStrike">
            <a:solidFill>
              <a:schemeClr val="accent6">
                <a:lumMod val="60000"/>
                <a:lumOff val="40000"/>
              </a:schemeClr>
            </a:solidFill>
            <a:effectLst/>
            <a:latin typeface="+mn-lt"/>
            <a:ea typeface="+mn-ea"/>
            <a:cs typeface="+mn-cs"/>
          </a:endParaRPr>
        </a:p>
        <a:p>
          <a:pPr algn="ctr"/>
          <a:r>
            <a:rPr lang="en-IN" sz="2000" b="1" i="0" u="none" strike="noStrike">
              <a:solidFill>
                <a:schemeClr val="accent1">
                  <a:lumMod val="60000"/>
                  <a:lumOff val="40000"/>
                </a:schemeClr>
              </a:solidFill>
              <a:effectLst/>
              <a:latin typeface="+mn-lt"/>
              <a:ea typeface="+mn-ea"/>
              <a:cs typeface="+mn-cs"/>
            </a:rPr>
            <a:t>238.3K</a:t>
          </a:r>
          <a:r>
            <a:rPr lang="en-IN" sz="2000"/>
            <a:t> </a:t>
          </a:r>
          <a:r>
            <a:rPr lang="en-IN" sz="2000" b="1">
              <a:solidFill>
                <a:schemeClr val="accent6">
                  <a:lumMod val="60000"/>
                  <a:lumOff val="40000"/>
                </a:schemeClr>
              </a:solidFill>
            </a:rPr>
            <a:t> </a:t>
          </a:r>
        </a:p>
      </xdr:txBody>
    </xdr:sp>
    <xdr:clientData/>
  </xdr:twoCellAnchor>
  <xdr:twoCellAnchor>
    <xdr:from>
      <xdr:col>4</xdr:col>
      <xdr:colOff>308941</xdr:colOff>
      <xdr:row>4</xdr:row>
      <xdr:rowOff>69300</xdr:rowOff>
    </xdr:from>
    <xdr:to>
      <xdr:col>4</xdr:col>
      <xdr:colOff>2390775</xdr:colOff>
      <xdr:row>11</xdr:row>
      <xdr:rowOff>1</xdr:rowOff>
    </xdr:to>
    <xdr:sp macro="" textlink="">
      <xdr:nvSpPr>
        <xdr:cNvPr id="4" name="Rectangle 3">
          <a:extLst>
            <a:ext uri="{FF2B5EF4-FFF2-40B4-BE49-F238E27FC236}">
              <a16:creationId xmlns:a16="http://schemas.microsoft.com/office/drawing/2014/main" id="{8BCA1D73-C043-410E-BA84-942CE308821B}"/>
            </a:ext>
          </a:extLst>
        </xdr:cNvPr>
        <xdr:cNvSpPr/>
      </xdr:nvSpPr>
      <xdr:spPr>
        <a:xfrm>
          <a:off x="4214191" y="1012275"/>
          <a:ext cx="2081834" cy="1197526"/>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a:p>
          <a:pPr algn="ctr"/>
          <a:r>
            <a:rPr lang="en-IN" sz="1400" b="1"/>
            <a:t>TOTAL NEW </a:t>
          </a:r>
          <a:r>
            <a:rPr lang="en-IN" sz="1400" b="1" baseline="0"/>
            <a:t>PASSENGER</a:t>
          </a:r>
          <a:endParaRPr lang="en-IN" sz="1400" b="1"/>
        </a:p>
        <a:p>
          <a:pPr algn="ctr"/>
          <a:endParaRPr lang="en-IN" sz="1400" b="1"/>
        </a:p>
        <a:p>
          <a:pPr algn="ctr"/>
          <a:r>
            <a:rPr lang="en-IN" sz="2000" b="1" i="0" u="none" strike="noStrike">
              <a:solidFill>
                <a:schemeClr val="accent1">
                  <a:lumMod val="60000"/>
                  <a:lumOff val="40000"/>
                </a:schemeClr>
              </a:solidFill>
              <a:effectLst/>
              <a:latin typeface="+mn-lt"/>
              <a:ea typeface="+mn-ea"/>
              <a:cs typeface="+mn-cs"/>
            </a:rPr>
            <a:t>177.0K</a:t>
          </a:r>
          <a:r>
            <a:rPr lang="en-IN"/>
            <a:t> </a:t>
          </a:r>
          <a:endParaRPr lang="en-IN" sz="1800" b="1">
            <a:solidFill>
              <a:schemeClr val="accent6">
                <a:lumMod val="60000"/>
                <a:lumOff val="40000"/>
              </a:schemeClr>
            </a:solidFill>
          </a:endParaRPr>
        </a:p>
      </xdr:txBody>
    </xdr:sp>
    <xdr:clientData/>
  </xdr:twoCellAnchor>
  <xdr:twoCellAnchor>
    <xdr:from>
      <xdr:col>4</xdr:col>
      <xdr:colOff>2835826</xdr:colOff>
      <xdr:row>4</xdr:row>
      <xdr:rowOff>96353</xdr:rowOff>
    </xdr:from>
    <xdr:to>
      <xdr:col>8</xdr:col>
      <xdr:colOff>180975</xdr:colOff>
      <xdr:row>11</xdr:row>
      <xdr:rowOff>0</xdr:rowOff>
    </xdr:to>
    <xdr:sp macro="" textlink="">
      <xdr:nvSpPr>
        <xdr:cNvPr id="5" name="Rectangle 4">
          <a:extLst>
            <a:ext uri="{FF2B5EF4-FFF2-40B4-BE49-F238E27FC236}">
              <a16:creationId xmlns:a16="http://schemas.microsoft.com/office/drawing/2014/main" id="{32DD17CE-485B-4C7B-B1CA-C4D61C47D71A}"/>
            </a:ext>
          </a:extLst>
        </xdr:cNvPr>
        <xdr:cNvSpPr/>
      </xdr:nvSpPr>
      <xdr:spPr>
        <a:xfrm>
          <a:off x="6741076" y="1039328"/>
          <a:ext cx="2231474" cy="1170472"/>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a:p>
          <a:pPr algn="ctr"/>
          <a:r>
            <a:rPr lang="en-IN" sz="1400" b="1"/>
            <a:t>TOTAL REPEAT</a:t>
          </a:r>
          <a:r>
            <a:rPr lang="en-IN" sz="1400" b="1" baseline="0"/>
            <a:t> PASSENGER</a:t>
          </a:r>
          <a:endParaRPr lang="en-IN" sz="1400" b="1"/>
        </a:p>
        <a:p>
          <a:pPr algn="ctr"/>
          <a:endParaRPr lang="en-IN" sz="1400" b="1"/>
        </a:p>
        <a:p>
          <a:pPr algn="ctr"/>
          <a:r>
            <a:rPr lang="en-IN" sz="2000" b="1" i="0" u="none" strike="noStrike">
              <a:solidFill>
                <a:schemeClr val="accent1">
                  <a:lumMod val="60000"/>
                  <a:lumOff val="40000"/>
                </a:schemeClr>
              </a:solidFill>
              <a:effectLst/>
              <a:latin typeface="+mn-lt"/>
              <a:ea typeface="+mn-ea"/>
              <a:cs typeface="+mn-cs"/>
            </a:rPr>
            <a:t>61.3K</a:t>
          </a:r>
          <a:r>
            <a:rPr lang="en-IN" sz="2000"/>
            <a:t> </a:t>
          </a:r>
          <a:r>
            <a:rPr lang="en-IN" sz="2000" b="1">
              <a:solidFill>
                <a:schemeClr val="accent6">
                  <a:lumMod val="60000"/>
                  <a:lumOff val="40000"/>
                </a:schemeClr>
              </a:solidFill>
            </a:rPr>
            <a:t> </a:t>
          </a:r>
        </a:p>
      </xdr:txBody>
    </xdr:sp>
    <xdr:clientData/>
  </xdr:twoCellAnchor>
  <xdr:twoCellAnchor>
    <xdr:from>
      <xdr:col>9</xdr:col>
      <xdr:colOff>106154</xdr:colOff>
      <xdr:row>4</xdr:row>
      <xdr:rowOff>107399</xdr:rowOff>
    </xdr:from>
    <xdr:to>
      <xdr:col>12</xdr:col>
      <xdr:colOff>152400</xdr:colOff>
      <xdr:row>11</xdr:row>
      <xdr:rowOff>19050</xdr:rowOff>
    </xdr:to>
    <xdr:sp macro="" textlink="">
      <xdr:nvSpPr>
        <xdr:cNvPr id="6" name="Rectangle 5">
          <a:extLst>
            <a:ext uri="{FF2B5EF4-FFF2-40B4-BE49-F238E27FC236}">
              <a16:creationId xmlns:a16="http://schemas.microsoft.com/office/drawing/2014/main" id="{8F2D4D1E-63C3-4324-BB2F-69F15DD0E2C3}"/>
            </a:ext>
          </a:extLst>
        </xdr:cNvPr>
        <xdr:cNvSpPr/>
      </xdr:nvSpPr>
      <xdr:spPr>
        <a:xfrm>
          <a:off x="9507329" y="1050374"/>
          <a:ext cx="1875046" cy="1178476"/>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a:p>
          <a:pPr algn="ctr"/>
          <a:r>
            <a:rPr lang="en-IN" sz="1400" b="1">
              <a:solidFill>
                <a:schemeClr val="lt1"/>
              </a:solidFill>
              <a:effectLst/>
              <a:latin typeface="+mn-lt"/>
              <a:ea typeface="+mn-ea"/>
              <a:cs typeface="+mn-cs"/>
            </a:rPr>
            <a:t>REPEAT</a:t>
          </a:r>
          <a:r>
            <a:rPr lang="en-IN" sz="1400" b="1" baseline="0">
              <a:solidFill>
                <a:schemeClr val="lt1"/>
              </a:solidFill>
              <a:effectLst/>
              <a:latin typeface="+mn-lt"/>
              <a:ea typeface="+mn-ea"/>
              <a:cs typeface="+mn-cs"/>
            </a:rPr>
            <a:t> PASSENGER RATE%</a:t>
          </a:r>
          <a:endParaRPr lang="en-IN" sz="1400" b="1"/>
        </a:p>
        <a:p>
          <a:pPr algn="ctr"/>
          <a:r>
            <a:rPr lang="en-IN" sz="2000" b="1" i="0" u="none" strike="noStrike">
              <a:solidFill>
                <a:schemeClr val="accent1">
                  <a:lumMod val="60000"/>
                  <a:lumOff val="40000"/>
                </a:schemeClr>
              </a:solidFill>
              <a:effectLst/>
              <a:latin typeface="+mn-lt"/>
              <a:ea typeface="+mn-ea"/>
              <a:cs typeface="+mn-cs"/>
            </a:rPr>
            <a:t>26%</a:t>
          </a:r>
          <a:r>
            <a:rPr lang="en-IN" sz="2000" b="1"/>
            <a:t> </a:t>
          </a:r>
          <a:endParaRPr lang="en-IN" sz="2000" b="1">
            <a:solidFill>
              <a:schemeClr val="accent6">
                <a:lumMod val="60000"/>
                <a:lumOff val="40000"/>
              </a:schemeClr>
            </a:solidFill>
          </a:endParaRPr>
        </a:p>
      </xdr:txBody>
    </xdr:sp>
    <xdr:clientData/>
  </xdr:twoCellAnchor>
  <xdr:twoCellAnchor>
    <xdr:from>
      <xdr:col>13</xdr:col>
      <xdr:colOff>140528</xdr:colOff>
      <xdr:row>4</xdr:row>
      <xdr:rowOff>124517</xdr:rowOff>
    </xdr:from>
    <xdr:to>
      <xdr:col>16</xdr:col>
      <xdr:colOff>57150</xdr:colOff>
      <xdr:row>11</xdr:row>
      <xdr:rowOff>9525</xdr:rowOff>
    </xdr:to>
    <xdr:sp macro="" textlink="">
      <xdr:nvSpPr>
        <xdr:cNvPr id="7" name="Rectangle 6">
          <a:extLst>
            <a:ext uri="{FF2B5EF4-FFF2-40B4-BE49-F238E27FC236}">
              <a16:creationId xmlns:a16="http://schemas.microsoft.com/office/drawing/2014/main" id="{5F97DA0F-6DC6-4087-8D14-892573C6097B}"/>
            </a:ext>
          </a:extLst>
        </xdr:cNvPr>
        <xdr:cNvSpPr/>
      </xdr:nvSpPr>
      <xdr:spPr>
        <a:xfrm>
          <a:off x="11980103" y="1067492"/>
          <a:ext cx="1745422" cy="1151833"/>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a:p>
          <a:pPr algn="ctr"/>
          <a:r>
            <a:rPr lang="en-IN" sz="1400" b="1">
              <a:solidFill>
                <a:schemeClr val="lt1"/>
              </a:solidFill>
              <a:effectLst/>
              <a:latin typeface="+mn-lt"/>
              <a:ea typeface="+mn-ea"/>
              <a:cs typeface="+mn-cs"/>
            </a:rPr>
            <a:t>NEW </a:t>
          </a:r>
          <a:r>
            <a:rPr lang="en-IN" sz="1400" b="1" baseline="0">
              <a:solidFill>
                <a:schemeClr val="lt1"/>
              </a:solidFill>
              <a:effectLst/>
              <a:latin typeface="+mn-lt"/>
              <a:ea typeface="+mn-ea"/>
              <a:cs typeface="+mn-cs"/>
            </a:rPr>
            <a:t>PASSENGER RATE%</a:t>
          </a:r>
          <a:endParaRPr lang="en-IN" sz="1400" b="0" i="0" u="none" strike="noStrike">
            <a:solidFill>
              <a:schemeClr val="lt1"/>
            </a:solidFill>
            <a:effectLst/>
            <a:latin typeface="+mn-lt"/>
            <a:ea typeface="+mn-ea"/>
            <a:cs typeface="+mn-cs"/>
          </a:endParaRPr>
        </a:p>
        <a:p>
          <a:pPr algn="ctr"/>
          <a:r>
            <a:rPr lang="en-IN" sz="2000" b="1" i="0" u="none" strike="noStrike">
              <a:solidFill>
                <a:schemeClr val="accent1">
                  <a:lumMod val="60000"/>
                  <a:lumOff val="40000"/>
                </a:schemeClr>
              </a:solidFill>
              <a:effectLst/>
              <a:latin typeface="+mn-lt"/>
              <a:ea typeface="+mn-ea"/>
              <a:cs typeface="+mn-cs"/>
            </a:rPr>
            <a:t>74%</a:t>
          </a:r>
          <a:endParaRPr lang="en-IN" sz="2000" b="1">
            <a:solidFill>
              <a:schemeClr val="accent1">
                <a:lumMod val="60000"/>
                <a:lumOff val="40000"/>
              </a:schemeClr>
            </a:solidFill>
          </a:endParaRPr>
        </a:p>
      </xdr:txBody>
    </xdr:sp>
    <xdr:clientData/>
  </xdr:twoCellAnchor>
  <xdr:twoCellAnchor editAs="oneCell">
    <xdr:from>
      <xdr:col>13</xdr:col>
      <xdr:colOff>43456</xdr:colOff>
      <xdr:row>0</xdr:row>
      <xdr:rowOff>0</xdr:rowOff>
    </xdr:from>
    <xdr:to>
      <xdr:col>18</xdr:col>
      <xdr:colOff>48868</xdr:colOff>
      <xdr:row>3</xdr:row>
      <xdr:rowOff>174975</xdr:rowOff>
    </xdr:to>
    <mc:AlternateContent xmlns:mc="http://schemas.openxmlformats.org/markup-compatibility/2006">
      <mc:Choice xmlns:a14="http://schemas.microsoft.com/office/drawing/2010/main" Requires="a14">
        <xdr:graphicFrame macro="">
          <xdr:nvGraphicFramePr>
            <xdr:cNvPr id="9" name="day_type 2">
              <a:extLst>
                <a:ext uri="{FF2B5EF4-FFF2-40B4-BE49-F238E27FC236}">
                  <a16:creationId xmlns:a16="http://schemas.microsoft.com/office/drawing/2014/main" id="{AD5FFE1B-E6C5-4C5F-B7B4-6FF472647006}"/>
                </a:ext>
              </a:extLst>
            </xdr:cNvPr>
            <xdr:cNvGraphicFramePr/>
          </xdr:nvGraphicFramePr>
          <xdr:xfrm>
            <a:off x="0" y="0"/>
            <a:ext cx="0" cy="0"/>
          </xdr:xfrm>
          <a:graphic>
            <a:graphicData uri="http://schemas.microsoft.com/office/drawing/2010/slicer">
              <sle:slicer xmlns:sle="http://schemas.microsoft.com/office/drawing/2010/slicer" name="day_type 2"/>
            </a:graphicData>
          </a:graphic>
        </xdr:graphicFrame>
      </mc:Choice>
      <mc:Fallback>
        <xdr:sp macro="" textlink="">
          <xdr:nvSpPr>
            <xdr:cNvPr id="0" name=""/>
            <xdr:cNvSpPr>
              <a:spLocks noTextEdit="1"/>
            </xdr:cNvSpPr>
          </xdr:nvSpPr>
          <xdr:spPr>
            <a:xfrm>
              <a:off x="11890016" y="0"/>
              <a:ext cx="3053412" cy="93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871192</xdr:colOff>
      <xdr:row>12</xdr:row>
      <xdr:rowOff>43345</xdr:rowOff>
    </xdr:from>
    <xdr:to>
      <xdr:col>6</xdr:col>
      <xdr:colOff>318051</xdr:colOff>
      <xdr:row>27</xdr:row>
      <xdr:rowOff>147017</xdr:rowOff>
    </xdr:to>
    <xdr:graphicFrame macro="">
      <xdr:nvGraphicFramePr>
        <xdr:cNvPr id="8" name="Chart 7">
          <a:extLst>
            <a:ext uri="{FF2B5EF4-FFF2-40B4-BE49-F238E27FC236}">
              <a16:creationId xmlns:a16="http://schemas.microsoft.com/office/drawing/2014/main" id="{B94CFAA8-AB83-45F1-AEF5-7E1BF1C84B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93180</xdr:colOff>
      <xdr:row>12</xdr:row>
      <xdr:rowOff>75343</xdr:rowOff>
    </xdr:from>
    <xdr:to>
      <xdr:col>16</xdr:col>
      <xdr:colOff>244061</xdr:colOff>
      <xdr:row>27</xdr:row>
      <xdr:rowOff>175591</xdr:rowOff>
    </xdr:to>
    <xdr:graphicFrame macro="">
      <xdr:nvGraphicFramePr>
        <xdr:cNvPr id="11" name="Chart 10">
          <a:extLst>
            <a:ext uri="{FF2B5EF4-FFF2-40B4-BE49-F238E27FC236}">
              <a16:creationId xmlns:a16="http://schemas.microsoft.com/office/drawing/2014/main" id="{50014AFE-84CE-4FB1-BF06-D4AEE05E7F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536121</xdr:colOff>
      <xdr:row>27</xdr:row>
      <xdr:rowOff>140153</xdr:rowOff>
    </xdr:from>
    <xdr:to>
      <xdr:col>4</xdr:col>
      <xdr:colOff>1670957</xdr:colOff>
      <xdr:row>43</xdr:row>
      <xdr:rowOff>140154</xdr:rowOff>
    </xdr:to>
    <xdr:graphicFrame macro="">
      <xdr:nvGraphicFramePr>
        <xdr:cNvPr id="13" name="Chart 12">
          <a:extLst>
            <a:ext uri="{FF2B5EF4-FFF2-40B4-BE49-F238E27FC236}">
              <a16:creationId xmlns:a16="http://schemas.microsoft.com/office/drawing/2014/main" id="{85A2AD30-2455-4ACC-A75E-7A2C9E6FB4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1648691</xdr:colOff>
      <xdr:row>27</xdr:row>
      <xdr:rowOff>96982</xdr:rowOff>
    </xdr:from>
    <xdr:to>
      <xdr:col>16</xdr:col>
      <xdr:colOff>377537</xdr:colOff>
      <xdr:row>44</xdr:row>
      <xdr:rowOff>152399</xdr:rowOff>
    </xdr:to>
    <xdr:graphicFrame macro="">
      <xdr:nvGraphicFramePr>
        <xdr:cNvPr id="15" name="Chart 14">
          <a:extLst>
            <a:ext uri="{FF2B5EF4-FFF2-40B4-BE49-F238E27FC236}">
              <a16:creationId xmlns:a16="http://schemas.microsoft.com/office/drawing/2014/main" id="{FC88F226-32CD-4470-A316-8B8DC8A31B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180975</xdr:colOff>
      <xdr:row>1</xdr:row>
      <xdr:rowOff>19050</xdr:rowOff>
    </xdr:from>
    <xdr:to>
      <xdr:col>4</xdr:col>
      <xdr:colOff>1402011</xdr:colOff>
      <xdr:row>3</xdr:row>
      <xdr:rowOff>62314</xdr:rowOff>
    </xdr:to>
    <xdr:sp macro="" textlink="">
      <xdr:nvSpPr>
        <xdr:cNvPr id="17" name="Rectangle: Rounded Corners 16">
          <a:hlinkClick xmlns:r="http://schemas.openxmlformats.org/officeDocument/2006/relationships" r:id="rId5"/>
          <a:extLst>
            <a:ext uri="{FF2B5EF4-FFF2-40B4-BE49-F238E27FC236}">
              <a16:creationId xmlns:a16="http://schemas.microsoft.com/office/drawing/2014/main" id="{5495D1E2-1FAE-4003-ACF4-C3B5069C7AE8}"/>
            </a:ext>
          </a:extLst>
        </xdr:cNvPr>
        <xdr:cNvSpPr/>
      </xdr:nvSpPr>
      <xdr:spPr>
        <a:xfrm>
          <a:off x="4086225" y="200025"/>
          <a:ext cx="1221036" cy="624289"/>
        </a:xfrm>
        <a:prstGeom prst="roundRect">
          <a:avLst/>
        </a:prstGeom>
        <a:solidFill>
          <a:schemeClr val="accent5">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accent5">
                  <a:lumMod val="50000"/>
                </a:schemeClr>
              </a:solidFill>
            </a:rPr>
            <a:t>target</a:t>
          </a:r>
        </a:p>
        <a:p>
          <a:pPr algn="ctr"/>
          <a:r>
            <a:rPr lang="en-IN" sz="1400" b="1">
              <a:solidFill>
                <a:schemeClr val="accent5">
                  <a:lumMod val="50000"/>
                </a:schemeClr>
              </a:solidFill>
            </a:rPr>
            <a:t>achievement</a:t>
          </a:r>
        </a:p>
      </xdr:txBody>
    </xdr:sp>
    <xdr:clientData/>
  </xdr:twoCellAnchor>
  <xdr:twoCellAnchor>
    <xdr:from>
      <xdr:col>2</xdr:col>
      <xdr:colOff>638175</xdr:colOff>
      <xdr:row>1</xdr:row>
      <xdr:rowOff>28575</xdr:rowOff>
    </xdr:from>
    <xdr:to>
      <xdr:col>3</xdr:col>
      <xdr:colOff>873775</xdr:colOff>
      <xdr:row>3</xdr:row>
      <xdr:rowOff>62658</xdr:rowOff>
    </xdr:to>
    <xdr:sp macro="" textlink="">
      <xdr:nvSpPr>
        <xdr:cNvPr id="22" name="Rectangle: Rounded Corners 21">
          <a:hlinkClick xmlns:r="http://schemas.openxmlformats.org/officeDocument/2006/relationships" r:id="rId6"/>
          <a:extLst>
            <a:ext uri="{FF2B5EF4-FFF2-40B4-BE49-F238E27FC236}">
              <a16:creationId xmlns:a16="http://schemas.microsoft.com/office/drawing/2014/main" id="{C4CAB86E-BD65-4E99-9AD3-E6365875ADE7}"/>
            </a:ext>
          </a:extLst>
        </xdr:cNvPr>
        <xdr:cNvSpPr/>
      </xdr:nvSpPr>
      <xdr:spPr>
        <a:xfrm>
          <a:off x="2724150" y="209550"/>
          <a:ext cx="1083325" cy="615108"/>
        </a:xfrm>
        <a:prstGeom prst="roundRect">
          <a:avLst/>
        </a:prstGeom>
        <a:solidFill>
          <a:schemeClr val="accent5">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accent5">
                  <a:lumMod val="50000"/>
                </a:schemeClr>
              </a:solidFill>
            </a:rPr>
            <a:t>passenger</a:t>
          </a:r>
        </a:p>
        <a:p>
          <a:pPr algn="ctr"/>
          <a:r>
            <a:rPr lang="en-IN" sz="1400" b="1">
              <a:solidFill>
                <a:schemeClr val="accent5">
                  <a:lumMod val="50000"/>
                </a:schemeClr>
              </a:solidFill>
            </a:rPr>
            <a:t>insights</a:t>
          </a:r>
        </a:p>
      </xdr:txBody>
    </xdr:sp>
    <xdr:clientData/>
  </xdr:twoCellAnchor>
  <xdr:twoCellAnchor>
    <xdr:from>
      <xdr:col>1</xdr:col>
      <xdr:colOff>266700</xdr:colOff>
      <xdr:row>1</xdr:row>
      <xdr:rowOff>47625</xdr:rowOff>
    </xdr:from>
    <xdr:to>
      <xdr:col>2</xdr:col>
      <xdr:colOff>373311</xdr:colOff>
      <xdr:row>3</xdr:row>
      <xdr:rowOff>100070</xdr:rowOff>
    </xdr:to>
    <xdr:sp macro="" textlink="">
      <xdr:nvSpPr>
        <xdr:cNvPr id="24" name="Rectangle: Rounded Corners 23">
          <a:hlinkClick xmlns:r="http://schemas.openxmlformats.org/officeDocument/2006/relationships" r:id="rId7"/>
          <a:extLst>
            <a:ext uri="{FF2B5EF4-FFF2-40B4-BE49-F238E27FC236}">
              <a16:creationId xmlns:a16="http://schemas.microsoft.com/office/drawing/2014/main" id="{5FC6F15B-89C5-40F7-8E2A-D249135DA72F}"/>
            </a:ext>
          </a:extLst>
        </xdr:cNvPr>
        <xdr:cNvSpPr/>
      </xdr:nvSpPr>
      <xdr:spPr>
        <a:xfrm>
          <a:off x="1238250" y="228600"/>
          <a:ext cx="1221036" cy="633470"/>
        </a:xfrm>
        <a:prstGeom prst="roundRect">
          <a:avLst/>
        </a:prstGeom>
        <a:solidFill>
          <a:schemeClr val="accent5">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accent5">
                  <a:lumMod val="50000"/>
                </a:schemeClr>
              </a:solidFill>
            </a:rPr>
            <a:t>trip </a:t>
          </a:r>
        </a:p>
        <a:p>
          <a:pPr algn="ctr"/>
          <a:r>
            <a:rPr lang="en-IN" sz="1400" b="1">
              <a:solidFill>
                <a:schemeClr val="accent5">
                  <a:lumMod val="50000"/>
                </a:schemeClr>
              </a:solidFill>
            </a:rPr>
            <a:t>performance</a:t>
          </a:r>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2</xdr:col>
      <xdr:colOff>0</xdr:colOff>
      <xdr:row>4</xdr:row>
      <xdr:rowOff>152400</xdr:rowOff>
    </xdr:from>
    <xdr:ext cx="184731" cy="264560"/>
    <xdr:sp macro="" textlink="">
      <xdr:nvSpPr>
        <xdr:cNvPr id="2" name="TextBox 1">
          <a:extLst>
            <a:ext uri="{FF2B5EF4-FFF2-40B4-BE49-F238E27FC236}">
              <a16:creationId xmlns:a16="http://schemas.microsoft.com/office/drawing/2014/main" id="{3CA12726-761B-4954-8433-09E116780BD7}"/>
            </a:ext>
          </a:extLst>
        </xdr:cNvPr>
        <xdr:cNvSpPr txBox="1"/>
      </xdr:nvSpPr>
      <xdr:spPr>
        <a:xfrm>
          <a:off x="2087880" y="109728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solidFill>
              <a:schemeClr val="bg1"/>
            </a:solidFill>
          </a:endParaRPr>
        </a:p>
      </xdr:txBody>
    </xdr:sp>
    <xdr:clientData/>
  </xdr:oneCellAnchor>
  <xdr:twoCellAnchor>
    <xdr:from>
      <xdr:col>1</xdr:col>
      <xdr:colOff>685800</xdr:colOff>
      <xdr:row>4</xdr:row>
      <xdr:rowOff>48729</xdr:rowOff>
    </xdr:from>
    <xdr:to>
      <xdr:col>3</xdr:col>
      <xdr:colOff>762001</xdr:colOff>
      <xdr:row>10</xdr:row>
      <xdr:rowOff>171450</xdr:rowOff>
    </xdr:to>
    <xdr:sp macro="" textlink="">
      <xdr:nvSpPr>
        <xdr:cNvPr id="3" name="TextBox 2">
          <a:extLst>
            <a:ext uri="{FF2B5EF4-FFF2-40B4-BE49-F238E27FC236}">
              <a16:creationId xmlns:a16="http://schemas.microsoft.com/office/drawing/2014/main" id="{AA71EFA7-935A-4EC3-A1B5-567B81EE9232}"/>
            </a:ext>
          </a:extLst>
        </xdr:cNvPr>
        <xdr:cNvSpPr txBox="1"/>
      </xdr:nvSpPr>
      <xdr:spPr>
        <a:xfrm>
          <a:off x="1657350" y="1020279"/>
          <a:ext cx="2038351" cy="1208571"/>
        </a:xfrm>
        <a:prstGeom prst="rect">
          <a:avLst/>
        </a:prstGeom>
        <a:solidFill>
          <a:schemeClr val="tx1">
            <a:lumMod val="75000"/>
            <a:lumOff val="2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a:p>
          <a:pPr algn="ctr"/>
          <a:r>
            <a:rPr lang="en-IN" sz="1600" b="1" i="0" u="none" strike="noStrike">
              <a:solidFill>
                <a:schemeClr val="bg1"/>
              </a:solidFill>
              <a:effectLst/>
              <a:latin typeface="+mn-lt"/>
              <a:ea typeface="+mn-ea"/>
              <a:cs typeface="+mn-cs"/>
            </a:rPr>
            <a:t>TRIP</a:t>
          </a:r>
          <a:r>
            <a:rPr lang="en-IN" sz="1600" b="1" i="0" u="none" strike="noStrike" baseline="0">
              <a:solidFill>
                <a:schemeClr val="bg1"/>
              </a:solidFill>
              <a:effectLst/>
              <a:latin typeface="+mn-lt"/>
              <a:ea typeface="+mn-ea"/>
              <a:cs typeface="+mn-cs"/>
            </a:rPr>
            <a:t> ACHIEVEMENT</a:t>
          </a:r>
        </a:p>
        <a:p>
          <a:pPr algn="ctr"/>
          <a:endParaRPr lang="en-IN" sz="1800" b="1" i="0" u="none" strike="noStrike" baseline="0">
            <a:solidFill>
              <a:schemeClr val="accent6">
                <a:lumMod val="60000"/>
                <a:lumOff val="40000"/>
              </a:schemeClr>
            </a:solidFill>
            <a:effectLst/>
            <a:latin typeface="+mn-lt"/>
            <a:ea typeface="+mn-ea"/>
            <a:cs typeface="+mn-cs"/>
          </a:endParaRPr>
        </a:p>
        <a:p>
          <a:pPr algn="ctr"/>
          <a:r>
            <a:rPr lang="en-IN" sz="2000" b="1" i="0" u="none" strike="noStrike">
              <a:solidFill>
                <a:schemeClr val="accent1">
                  <a:lumMod val="60000"/>
                  <a:lumOff val="40000"/>
                </a:schemeClr>
              </a:solidFill>
              <a:effectLst/>
              <a:latin typeface="+mn-lt"/>
              <a:ea typeface="+mn-ea"/>
              <a:cs typeface="+mn-cs"/>
            </a:rPr>
            <a:t>76%</a:t>
          </a:r>
        </a:p>
      </xdr:txBody>
    </xdr:sp>
    <xdr:clientData/>
  </xdr:twoCellAnchor>
  <xdr:twoCellAnchor>
    <xdr:from>
      <xdr:col>4</xdr:col>
      <xdr:colOff>308941</xdr:colOff>
      <xdr:row>4</xdr:row>
      <xdr:rowOff>69300</xdr:rowOff>
    </xdr:from>
    <xdr:to>
      <xdr:col>4</xdr:col>
      <xdr:colOff>2390775</xdr:colOff>
      <xdr:row>11</xdr:row>
      <xdr:rowOff>1</xdr:rowOff>
    </xdr:to>
    <xdr:sp macro="" textlink="">
      <xdr:nvSpPr>
        <xdr:cNvPr id="4" name="Rectangle 3">
          <a:extLst>
            <a:ext uri="{FF2B5EF4-FFF2-40B4-BE49-F238E27FC236}">
              <a16:creationId xmlns:a16="http://schemas.microsoft.com/office/drawing/2014/main" id="{2163A4AA-2F91-4579-8A14-C0F01AFAC615}"/>
            </a:ext>
          </a:extLst>
        </xdr:cNvPr>
        <xdr:cNvSpPr/>
      </xdr:nvSpPr>
      <xdr:spPr>
        <a:xfrm>
          <a:off x="4218001" y="1014180"/>
          <a:ext cx="2081834" cy="1210861"/>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b="1"/>
            <a:t> </a:t>
          </a:r>
          <a:r>
            <a:rPr lang="en-IN" sz="1600" b="1" baseline="0"/>
            <a:t>PASSENGER ACHIEVEMENT</a:t>
          </a:r>
          <a:endParaRPr lang="en-IN" sz="1600" b="1"/>
        </a:p>
        <a:p>
          <a:pPr algn="ctr"/>
          <a:endParaRPr lang="en-IN" sz="1400" b="1"/>
        </a:p>
        <a:p>
          <a:pPr algn="ctr"/>
          <a:r>
            <a:rPr lang="en-IN" sz="2000" b="1" i="0" u="none" strike="noStrike">
              <a:solidFill>
                <a:schemeClr val="accent1">
                  <a:lumMod val="60000"/>
                  <a:lumOff val="40000"/>
                </a:schemeClr>
              </a:solidFill>
              <a:effectLst/>
              <a:latin typeface="+mn-lt"/>
              <a:ea typeface="+mn-ea"/>
              <a:cs typeface="+mn-cs"/>
            </a:rPr>
            <a:t>95.62%</a:t>
          </a:r>
          <a:r>
            <a:rPr lang="en-IN"/>
            <a:t> </a:t>
          </a:r>
          <a:endParaRPr lang="en-IN" sz="1800" b="1">
            <a:solidFill>
              <a:schemeClr val="accent6">
                <a:lumMod val="60000"/>
                <a:lumOff val="40000"/>
              </a:schemeClr>
            </a:solidFill>
          </a:endParaRPr>
        </a:p>
      </xdr:txBody>
    </xdr:sp>
    <xdr:clientData/>
  </xdr:twoCellAnchor>
  <xdr:twoCellAnchor>
    <xdr:from>
      <xdr:col>4</xdr:col>
      <xdr:colOff>2835826</xdr:colOff>
      <xdr:row>4</xdr:row>
      <xdr:rowOff>96353</xdr:rowOff>
    </xdr:from>
    <xdr:to>
      <xdr:col>8</xdr:col>
      <xdr:colOff>180975</xdr:colOff>
      <xdr:row>11</xdr:row>
      <xdr:rowOff>0</xdr:rowOff>
    </xdr:to>
    <xdr:sp macro="" textlink="">
      <xdr:nvSpPr>
        <xdr:cNvPr id="5" name="Rectangle 4">
          <a:extLst>
            <a:ext uri="{FF2B5EF4-FFF2-40B4-BE49-F238E27FC236}">
              <a16:creationId xmlns:a16="http://schemas.microsoft.com/office/drawing/2014/main" id="{4004E947-BBEF-4DA9-8500-C9900CA65839}"/>
            </a:ext>
          </a:extLst>
        </xdr:cNvPr>
        <xdr:cNvSpPr/>
      </xdr:nvSpPr>
      <xdr:spPr>
        <a:xfrm>
          <a:off x="6744886" y="1041233"/>
          <a:ext cx="2229569" cy="1183807"/>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baseline="0"/>
            <a:t>PASSENGER RATING ACHIEVEMENT</a:t>
          </a:r>
          <a:endParaRPr lang="en-IN" sz="1400" b="1"/>
        </a:p>
        <a:p>
          <a:pPr algn="ctr"/>
          <a:endParaRPr lang="en-IN" sz="1400" b="1"/>
        </a:p>
        <a:p>
          <a:pPr algn="ctr"/>
          <a:r>
            <a:rPr lang="en-IN" sz="2000" b="1" i="0" u="none" strike="noStrike">
              <a:solidFill>
                <a:schemeClr val="accent1">
                  <a:lumMod val="60000"/>
                  <a:lumOff val="40000"/>
                </a:schemeClr>
              </a:solidFill>
              <a:effectLst/>
              <a:latin typeface="+mn-lt"/>
              <a:ea typeface="+mn-ea"/>
              <a:cs typeface="+mn-cs"/>
            </a:rPr>
            <a:t>9.61%</a:t>
          </a:r>
          <a:r>
            <a:rPr lang="en-IN" sz="2000"/>
            <a:t> </a:t>
          </a:r>
          <a:r>
            <a:rPr lang="en-IN" sz="2000" b="1">
              <a:solidFill>
                <a:schemeClr val="accent6">
                  <a:lumMod val="60000"/>
                  <a:lumOff val="40000"/>
                </a:schemeClr>
              </a:solidFill>
            </a:rPr>
            <a:t> </a:t>
          </a:r>
        </a:p>
      </xdr:txBody>
    </xdr:sp>
    <xdr:clientData/>
  </xdr:twoCellAnchor>
  <xdr:twoCellAnchor>
    <xdr:from>
      <xdr:col>9</xdr:col>
      <xdr:colOff>0</xdr:colOff>
      <xdr:row>4</xdr:row>
      <xdr:rowOff>116924</xdr:rowOff>
    </xdr:from>
    <xdr:to>
      <xdr:col>12</xdr:col>
      <xdr:colOff>180975</xdr:colOff>
      <xdr:row>11</xdr:row>
      <xdr:rowOff>28575</xdr:rowOff>
    </xdr:to>
    <xdr:sp macro="" textlink="">
      <xdr:nvSpPr>
        <xdr:cNvPr id="6" name="Rectangle 5">
          <a:extLst>
            <a:ext uri="{FF2B5EF4-FFF2-40B4-BE49-F238E27FC236}">
              <a16:creationId xmlns:a16="http://schemas.microsoft.com/office/drawing/2014/main" id="{D35A65AA-85FC-4825-9991-A2975B2128BF}"/>
            </a:ext>
          </a:extLst>
        </xdr:cNvPr>
        <xdr:cNvSpPr/>
      </xdr:nvSpPr>
      <xdr:spPr>
        <a:xfrm>
          <a:off x="9401175" y="1088474"/>
          <a:ext cx="2009775" cy="1178476"/>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b="1">
              <a:solidFill>
                <a:schemeClr val="lt1"/>
              </a:solidFill>
              <a:effectLst/>
              <a:latin typeface="+mn-lt"/>
              <a:ea typeface="+mn-ea"/>
              <a:cs typeface="+mn-cs"/>
            </a:rPr>
            <a:t>REPEAT</a:t>
          </a:r>
          <a:r>
            <a:rPr lang="en-IN" sz="1600" b="1" baseline="0">
              <a:solidFill>
                <a:schemeClr val="lt1"/>
              </a:solidFill>
              <a:effectLst/>
              <a:latin typeface="+mn-lt"/>
              <a:ea typeface="+mn-ea"/>
              <a:cs typeface="+mn-cs"/>
            </a:rPr>
            <a:t> PASSENGER RATE%</a:t>
          </a:r>
        </a:p>
        <a:p>
          <a:pPr algn="ctr"/>
          <a:endParaRPr lang="en-IN" sz="1400" b="1" i="0" u="none" strike="noStrike" baseline="0">
            <a:solidFill>
              <a:schemeClr val="lt1"/>
            </a:solidFill>
            <a:effectLst/>
            <a:latin typeface="+mn-lt"/>
            <a:ea typeface="+mn-ea"/>
            <a:cs typeface="+mn-cs"/>
          </a:endParaRPr>
        </a:p>
        <a:p>
          <a:pPr algn="ctr"/>
          <a:r>
            <a:rPr lang="en-IN" sz="2000" b="1" i="0" u="none" strike="noStrike">
              <a:solidFill>
                <a:schemeClr val="accent1">
                  <a:lumMod val="60000"/>
                  <a:lumOff val="40000"/>
                </a:schemeClr>
              </a:solidFill>
              <a:effectLst/>
              <a:latin typeface="+mn-lt"/>
              <a:ea typeface="+mn-ea"/>
              <a:cs typeface="+mn-cs"/>
            </a:rPr>
            <a:t>26%</a:t>
          </a:r>
          <a:r>
            <a:rPr lang="en-IN" sz="2000" b="1"/>
            <a:t> </a:t>
          </a:r>
          <a:endParaRPr lang="en-IN" sz="2000" b="1">
            <a:solidFill>
              <a:schemeClr val="accent6">
                <a:lumMod val="60000"/>
                <a:lumOff val="40000"/>
              </a:schemeClr>
            </a:solidFill>
          </a:endParaRPr>
        </a:p>
      </xdr:txBody>
    </xdr:sp>
    <xdr:clientData/>
  </xdr:twoCellAnchor>
  <xdr:twoCellAnchor>
    <xdr:from>
      <xdr:col>13</xdr:col>
      <xdr:colOff>26227</xdr:colOff>
      <xdr:row>4</xdr:row>
      <xdr:rowOff>153092</xdr:rowOff>
    </xdr:from>
    <xdr:to>
      <xdr:col>16</xdr:col>
      <xdr:colOff>180974</xdr:colOff>
      <xdr:row>11</xdr:row>
      <xdr:rowOff>38100</xdr:rowOff>
    </xdr:to>
    <xdr:sp macro="" textlink="">
      <xdr:nvSpPr>
        <xdr:cNvPr id="7" name="Rectangle 6">
          <a:extLst>
            <a:ext uri="{FF2B5EF4-FFF2-40B4-BE49-F238E27FC236}">
              <a16:creationId xmlns:a16="http://schemas.microsoft.com/office/drawing/2014/main" id="{6B1FE9FF-C3E8-4287-88DB-0515C70D144A}"/>
            </a:ext>
          </a:extLst>
        </xdr:cNvPr>
        <xdr:cNvSpPr/>
      </xdr:nvSpPr>
      <xdr:spPr>
        <a:xfrm>
          <a:off x="11865802" y="1124642"/>
          <a:ext cx="1983547" cy="1151833"/>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lt1"/>
              </a:solidFill>
              <a:effectLst/>
              <a:latin typeface="+mn-lt"/>
              <a:ea typeface="+mn-ea"/>
              <a:cs typeface="+mn-cs"/>
            </a:rPr>
            <a:t>NEW </a:t>
          </a:r>
          <a:r>
            <a:rPr lang="en-IN" sz="1400" b="1" baseline="0">
              <a:solidFill>
                <a:schemeClr val="lt1"/>
              </a:solidFill>
              <a:effectLst/>
              <a:latin typeface="+mn-lt"/>
              <a:ea typeface="+mn-ea"/>
              <a:cs typeface="+mn-cs"/>
            </a:rPr>
            <a:t>PASSENGER RATE%</a:t>
          </a:r>
          <a:endParaRPr lang="en-IN" sz="1400" b="0" i="0" u="none" strike="noStrike">
            <a:solidFill>
              <a:schemeClr val="lt1"/>
            </a:solidFill>
            <a:effectLst/>
            <a:latin typeface="+mn-lt"/>
            <a:ea typeface="+mn-ea"/>
            <a:cs typeface="+mn-cs"/>
          </a:endParaRPr>
        </a:p>
        <a:p>
          <a:pPr algn="ctr"/>
          <a:endParaRPr lang="en-IN" sz="1600" b="1" i="0" u="none" strike="noStrike">
            <a:solidFill>
              <a:schemeClr val="accent1">
                <a:lumMod val="60000"/>
                <a:lumOff val="40000"/>
              </a:schemeClr>
            </a:solidFill>
            <a:effectLst/>
            <a:latin typeface="+mn-lt"/>
            <a:ea typeface="+mn-ea"/>
            <a:cs typeface="+mn-cs"/>
          </a:endParaRPr>
        </a:p>
        <a:p>
          <a:pPr algn="ctr"/>
          <a:r>
            <a:rPr lang="en-IN" sz="1800" b="1" i="0" u="none" strike="noStrike">
              <a:solidFill>
                <a:schemeClr val="accent1">
                  <a:lumMod val="60000"/>
                  <a:lumOff val="40000"/>
                </a:schemeClr>
              </a:solidFill>
              <a:effectLst/>
              <a:latin typeface="+mn-lt"/>
              <a:ea typeface="+mn-ea"/>
              <a:cs typeface="+mn-cs"/>
            </a:rPr>
            <a:t>74%</a:t>
          </a:r>
          <a:endParaRPr lang="en-IN" sz="1800" b="1">
            <a:solidFill>
              <a:schemeClr val="accent1">
                <a:lumMod val="60000"/>
                <a:lumOff val="40000"/>
              </a:schemeClr>
            </a:solidFill>
          </a:endParaRPr>
        </a:p>
      </xdr:txBody>
    </xdr:sp>
    <xdr:clientData/>
  </xdr:twoCellAnchor>
  <xdr:twoCellAnchor>
    <xdr:from>
      <xdr:col>1</xdr:col>
      <xdr:colOff>390525</xdr:colOff>
      <xdr:row>11</xdr:row>
      <xdr:rowOff>95250</xdr:rowOff>
    </xdr:from>
    <xdr:to>
      <xdr:col>6</xdr:col>
      <xdr:colOff>318051</xdr:colOff>
      <xdr:row>27</xdr:row>
      <xdr:rowOff>147017</xdr:rowOff>
    </xdr:to>
    <xdr:graphicFrame macro="">
      <xdr:nvGraphicFramePr>
        <xdr:cNvPr id="9" name="Chart 8">
          <a:extLst>
            <a:ext uri="{FF2B5EF4-FFF2-40B4-BE49-F238E27FC236}">
              <a16:creationId xmlns:a16="http://schemas.microsoft.com/office/drawing/2014/main" id="{B4D7A7CC-F532-42A7-AA8E-92E327BA43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426555</xdr:colOff>
      <xdr:row>11</xdr:row>
      <xdr:rowOff>95250</xdr:rowOff>
    </xdr:from>
    <xdr:to>
      <xdr:col>16</xdr:col>
      <xdr:colOff>533400</xdr:colOff>
      <xdr:row>27</xdr:row>
      <xdr:rowOff>137491</xdr:rowOff>
    </xdr:to>
    <xdr:graphicFrame macro="">
      <xdr:nvGraphicFramePr>
        <xdr:cNvPr id="10" name="Chart 9">
          <a:extLst>
            <a:ext uri="{FF2B5EF4-FFF2-40B4-BE49-F238E27FC236}">
              <a16:creationId xmlns:a16="http://schemas.microsoft.com/office/drawing/2014/main" id="{0E4FF0DE-B349-4062-89D5-E098288237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447674</xdr:colOff>
      <xdr:row>28</xdr:row>
      <xdr:rowOff>115659</xdr:rowOff>
    </xdr:from>
    <xdr:to>
      <xdr:col>16</xdr:col>
      <xdr:colOff>542925</xdr:colOff>
      <xdr:row>44</xdr:row>
      <xdr:rowOff>28574</xdr:rowOff>
    </xdr:to>
    <xdr:graphicFrame macro="">
      <xdr:nvGraphicFramePr>
        <xdr:cNvPr id="12" name="Chart 11">
          <a:extLst>
            <a:ext uri="{FF2B5EF4-FFF2-40B4-BE49-F238E27FC236}">
              <a16:creationId xmlns:a16="http://schemas.microsoft.com/office/drawing/2014/main" id="{2E824425-28D2-4388-AEC7-75B66D1BC8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152400</xdr:colOff>
      <xdr:row>1</xdr:row>
      <xdr:rowOff>28575</xdr:rowOff>
    </xdr:from>
    <xdr:to>
      <xdr:col>4</xdr:col>
      <xdr:colOff>1373436</xdr:colOff>
      <xdr:row>3</xdr:row>
      <xdr:rowOff>43264</xdr:rowOff>
    </xdr:to>
    <xdr:sp macro="" textlink="">
      <xdr:nvSpPr>
        <xdr:cNvPr id="13" name="Rectangle: Rounded Corners 12">
          <a:hlinkClick xmlns:r="http://schemas.openxmlformats.org/officeDocument/2006/relationships" r:id="rId4"/>
          <a:extLst>
            <a:ext uri="{FF2B5EF4-FFF2-40B4-BE49-F238E27FC236}">
              <a16:creationId xmlns:a16="http://schemas.microsoft.com/office/drawing/2014/main" id="{2F9943D9-8148-46AA-AD1B-C7F15C095060}"/>
            </a:ext>
          </a:extLst>
        </xdr:cNvPr>
        <xdr:cNvSpPr/>
      </xdr:nvSpPr>
      <xdr:spPr>
        <a:xfrm>
          <a:off x="4057650" y="209550"/>
          <a:ext cx="1221036" cy="624289"/>
        </a:xfrm>
        <a:prstGeom prst="roundRect">
          <a:avLst/>
        </a:prstGeom>
        <a:solidFill>
          <a:schemeClr val="accent5">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accent5">
                  <a:lumMod val="50000"/>
                </a:schemeClr>
              </a:solidFill>
            </a:rPr>
            <a:t>target</a:t>
          </a:r>
        </a:p>
        <a:p>
          <a:pPr algn="ctr"/>
          <a:r>
            <a:rPr lang="en-IN" sz="1400" b="1">
              <a:solidFill>
                <a:schemeClr val="accent5">
                  <a:lumMod val="50000"/>
                </a:schemeClr>
              </a:solidFill>
            </a:rPr>
            <a:t>achievement</a:t>
          </a:r>
        </a:p>
      </xdr:txBody>
    </xdr:sp>
    <xdr:clientData/>
  </xdr:twoCellAnchor>
  <xdr:twoCellAnchor>
    <xdr:from>
      <xdr:col>2</xdr:col>
      <xdr:colOff>676275</xdr:colOff>
      <xdr:row>1</xdr:row>
      <xdr:rowOff>57150</xdr:rowOff>
    </xdr:from>
    <xdr:to>
      <xdr:col>3</xdr:col>
      <xdr:colOff>911875</xdr:colOff>
      <xdr:row>3</xdr:row>
      <xdr:rowOff>62658</xdr:rowOff>
    </xdr:to>
    <xdr:sp macro="" textlink="">
      <xdr:nvSpPr>
        <xdr:cNvPr id="19" name="Rectangle: Rounded Corners 18">
          <a:hlinkClick xmlns:r="http://schemas.openxmlformats.org/officeDocument/2006/relationships" r:id="rId5"/>
          <a:extLst>
            <a:ext uri="{FF2B5EF4-FFF2-40B4-BE49-F238E27FC236}">
              <a16:creationId xmlns:a16="http://schemas.microsoft.com/office/drawing/2014/main" id="{B9D20D55-196F-404E-83C2-FB1C900C396F}"/>
            </a:ext>
          </a:extLst>
        </xdr:cNvPr>
        <xdr:cNvSpPr/>
      </xdr:nvSpPr>
      <xdr:spPr>
        <a:xfrm>
          <a:off x="2762250" y="238125"/>
          <a:ext cx="1083325" cy="615108"/>
        </a:xfrm>
        <a:prstGeom prst="roundRect">
          <a:avLst/>
        </a:prstGeom>
        <a:solidFill>
          <a:schemeClr val="accent5">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accent5">
                  <a:lumMod val="50000"/>
                </a:schemeClr>
              </a:solidFill>
            </a:rPr>
            <a:t>passenger</a:t>
          </a:r>
        </a:p>
        <a:p>
          <a:pPr algn="ctr"/>
          <a:r>
            <a:rPr lang="en-IN" sz="1400" b="1">
              <a:solidFill>
                <a:schemeClr val="accent5">
                  <a:lumMod val="50000"/>
                </a:schemeClr>
              </a:solidFill>
            </a:rPr>
            <a:t>insights</a:t>
          </a:r>
        </a:p>
      </xdr:txBody>
    </xdr:sp>
    <xdr:clientData/>
  </xdr:twoCellAnchor>
  <xdr:twoCellAnchor>
    <xdr:from>
      <xdr:col>1</xdr:col>
      <xdr:colOff>352425</xdr:colOff>
      <xdr:row>1</xdr:row>
      <xdr:rowOff>47625</xdr:rowOff>
    </xdr:from>
    <xdr:to>
      <xdr:col>2</xdr:col>
      <xdr:colOff>459036</xdr:colOff>
      <xdr:row>3</xdr:row>
      <xdr:rowOff>71495</xdr:rowOff>
    </xdr:to>
    <xdr:sp macro="" textlink="">
      <xdr:nvSpPr>
        <xdr:cNvPr id="20" name="Rectangle: Rounded Corners 19">
          <a:hlinkClick xmlns:r="http://schemas.openxmlformats.org/officeDocument/2006/relationships" r:id="rId6"/>
          <a:extLst>
            <a:ext uri="{FF2B5EF4-FFF2-40B4-BE49-F238E27FC236}">
              <a16:creationId xmlns:a16="http://schemas.microsoft.com/office/drawing/2014/main" id="{4AA6C75C-6C28-4C23-A7BF-730CEBEF09D0}"/>
            </a:ext>
          </a:extLst>
        </xdr:cNvPr>
        <xdr:cNvSpPr/>
      </xdr:nvSpPr>
      <xdr:spPr>
        <a:xfrm>
          <a:off x="1323975" y="228600"/>
          <a:ext cx="1221036" cy="633470"/>
        </a:xfrm>
        <a:prstGeom prst="roundRect">
          <a:avLst/>
        </a:prstGeom>
        <a:solidFill>
          <a:schemeClr val="accent5">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accent5">
                  <a:lumMod val="50000"/>
                </a:schemeClr>
              </a:solidFill>
            </a:rPr>
            <a:t>trip </a:t>
          </a:r>
        </a:p>
        <a:p>
          <a:pPr algn="ctr"/>
          <a:r>
            <a:rPr lang="en-IN" sz="1400" b="1">
              <a:solidFill>
                <a:schemeClr val="accent5">
                  <a:lumMod val="50000"/>
                </a:schemeClr>
              </a:solidFill>
            </a:rPr>
            <a:t>performance</a:t>
          </a:r>
        </a:p>
      </xdr:txBody>
    </xdr:sp>
    <xdr:clientData/>
  </xdr:twoCellAnchor>
  <xdr:twoCellAnchor>
    <xdr:from>
      <xdr:col>1</xdr:col>
      <xdr:colOff>400050</xdr:colOff>
      <xdr:row>28</xdr:row>
      <xdr:rowOff>104775</xdr:rowOff>
    </xdr:from>
    <xdr:to>
      <xdr:col>6</xdr:col>
      <xdr:colOff>285750</xdr:colOff>
      <xdr:row>44</xdr:row>
      <xdr:rowOff>28575</xdr:rowOff>
    </xdr:to>
    <xdr:graphicFrame macro="">
      <xdr:nvGraphicFramePr>
        <xdr:cNvPr id="22" name="Chart 21">
          <a:extLst>
            <a:ext uri="{FF2B5EF4-FFF2-40B4-BE49-F238E27FC236}">
              <a16:creationId xmlns:a16="http://schemas.microsoft.com/office/drawing/2014/main" id="{DCFC3A21-15B3-4821-9565-2D67AB8D80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10</xdr:col>
      <xdr:colOff>602512</xdr:colOff>
      <xdr:row>0</xdr:row>
      <xdr:rowOff>0</xdr:rowOff>
    </xdr:from>
    <xdr:to>
      <xdr:col>15</xdr:col>
      <xdr:colOff>599063</xdr:colOff>
      <xdr:row>3</xdr:row>
      <xdr:rowOff>139533</xdr:rowOff>
    </xdr:to>
    <mc:AlternateContent xmlns:mc="http://schemas.openxmlformats.org/markup-compatibility/2006">
      <mc:Choice xmlns:a14="http://schemas.microsoft.com/office/drawing/2010/main" Requires="a14">
        <xdr:graphicFrame macro="">
          <xdr:nvGraphicFramePr>
            <xdr:cNvPr id="26" name="day_type 4">
              <a:extLst>
                <a:ext uri="{FF2B5EF4-FFF2-40B4-BE49-F238E27FC236}">
                  <a16:creationId xmlns:a16="http://schemas.microsoft.com/office/drawing/2014/main" id="{778EB8AC-6497-46A3-8308-0B52E332903A}"/>
                </a:ext>
              </a:extLst>
            </xdr:cNvPr>
            <xdr:cNvGraphicFramePr/>
          </xdr:nvGraphicFramePr>
          <xdr:xfrm>
            <a:off x="0" y="0"/>
            <a:ext cx="0" cy="0"/>
          </xdr:xfrm>
          <a:graphic>
            <a:graphicData uri="http://schemas.microsoft.com/office/drawing/2010/slicer">
              <sle:slicer xmlns:sle="http://schemas.microsoft.com/office/drawing/2010/slicer" name="day_type 4"/>
            </a:graphicData>
          </a:graphic>
        </xdr:graphicFrame>
      </mc:Choice>
      <mc:Fallback>
        <xdr:sp macro="" textlink="">
          <xdr:nvSpPr>
            <xdr:cNvPr id="0" name=""/>
            <xdr:cNvSpPr>
              <a:spLocks noTextEdit="1"/>
            </xdr:cNvSpPr>
          </xdr:nvSpPr>
          <xdr:spPr>
            <a:xfrm>
              <a:off x="10623698" y="0"/>
              <a:ext cx="3053412" cy="93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3402781" createdVersion="5" refreshedVersion="8" minRefreshableVersion="3" recordCount="0" supportSubquery="1" supportAdvancedDrill="1" xr:uid="{42424ACF-8F3B-40B0-A093-CAFF46652FAA}">
  <cacheSource type="external" connectionId="10"/>
  <cacheFields count="3">
    <cacheField name="[Measures].[Passenger Target]" caption="Passenger Target" numFmtId="0" hierarchy="56" level="32767"/>
    <cacheField name="[dim_city].[city_name].[city_name]" caption="city_name" numFmtId="0" hierarchy="3" level="1">
      <sharedItems count="10">
        <s v="Chandigarh"/>
        <s v="Coimbatore"/>
        <s v="Indore"/>
        <s v="Jaipur"/>
        <s v="Kochi"/>
        <s v="Lucknow"/>
        <s v="Mysore"/>
        <s v="Surat"/>
        <s v="Vadodara"/>
        <s v="Visakhapatnam"/>
      </sharedItems>
    </cacheField>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2" memberValueDatatype="130" unbalanced="0">
      <fieldsUsage count="2">
        <fieldUsage x="-1"/>
        <fieldUsage x="1"/>
      </fieldsUsage>
    </cacheHierarchy>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oneField="1">
      <fieldsUsage count="1">
        <fieldUsage x="0"/>
      </fieldsUsage>
    </cacheHierarchy>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7569446" createdVersion="5" refreshedVersion="8" minRefreshableVersion="3" recordCount="0" supportSubquery="1" supportAdvancedDrill="1" xr:uid="{01904F21-0810-4108-B457-7647705C7B2E}">
  <cacheSource type="external" connectionId="10"/>
  <cacheFields count="2">
    <cacheField name="[Measures].[Count of trip_id]" caption="Count of trip_id" numFmtId="0" hierarchy="36" level="32767"/>
    <cacheField name="[dim_date].[day_type].[day_type]" caption="day_type" numFmtId="0" hierarchy="7" level="1">
      <sharedItems count="1">
        <s v="Weekday"/>
      </sharedItems>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1"/>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oneField="1">
      <fieldsUsage count="1">
        <fieldUsage x="0"/>
      </fieldsUsage>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7800923" createdVersion="5" refreshedVersion="8" minRefreshableVersion="3" recordCount="0" supportSubquery="1" supportAdvancedDrill="1" xr:uid="{CDC3E6DA-CDB6-4393-B837-88E465C091E9}">
  <cacheSource type="external" connectionId="10"/>
  <cacheFields count="2">
    <cacheField name="[Measures].[New_vs_repeat_passenger_trips_Ratio]" caption="New_vs_repeat_passenger_trips_Ratio" numFmtId="0" hierarchy="53" level="32767"/>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1"/>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oneField="1">
      <fieldsUsage count="1">
        <fieldUsage x="0"/>
      </fieldsUsage>
    </cacheHierarchy>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8263892" createdVersion="5" refreshedVersion="8" minRefreshableVersion="3" recordCount="0" supportSubquery="1" supportAdvancedDrill="1" xr:uid="{80916489-1AE3-4984-9EEE-ED7777122FB7}">
  <cacheSource type="external" connectionId="10"/>
  <cacheFields count="3">
    <cacheField name="[dim_city].[city_name].[city_name]" caption="city_name" numFmtId="0" hierarchy="3" level="1">
      <sharedItems count="10">
        <s v="Chandigarh"/>
        <s v="Coimbatore"/>
        <s v="Indore"/>
        <s v="Jaipur"/>
        <s v="Kochi"/>
        <s v="Lucknow"/>
        <s v="Mysore"/>
        <s v="Surat"/>
        <s v="Vadodara"/>
        <s v="Visakhapatnam"/>
      </sharedItems>
    </cacheField>
    <cacheField name="[Measures].[Sum of fare_amount]" caption="Sum of fare_amount" numFmtId="0" hierarchy="35" level="32767"/>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2" memberValueDatatype="130" unbalanced="0">
      <fieldsUsage count="2">
        <fieldUsage x="-1"/>
        <fieldUsage x="0"/>
      </fieldsUsage>
    </cacheHierarchy>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oneField="1">
      <fieldsUsage count="1">
        <fieldUsage x="1"/>
      </fieldsUsage>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8958331" createdVersion="5" refreshedVersion="8" minRefreshableVersion="3" recordCount="0" supportSubquery="1" supportAdvancedDrill="1" xr:uid="{E4224611-8747-41BD-8FCE-07246692A974}">
  <cacheSource type="external" connectionId="10"/>
  <cacheFields count="3">
    <cacheField name="[Measures].[Sum of fare_amount]" caption="Sum of fare_amount" numFmtId="0" hierarchy="35" level="32767"/>
    <cacheField name="[dim_date].[date (Month)].[date (Month)]" caption="date (Month)" numFmtId="0" hierarchy="8" level="1">
      <sharedItems count="6">
        <s v="Jan"/>
        <s v="Feb"/>
        <s v="Mar"/>
        <s v="Apr"/>
        <s v="May"/>
        <s v="Jun"/>
      </sharedItems>
    </cacheField>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2" memberValueDatatype="130" unbalanced="0">
      <fieldsUsage count="2">
        <fieldUsage x="-1"/>
        <fieldUsage x="1"/>
      </fieldsUsage>
    </cacheHierarchy>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oneField="1">
      <fieldsUsage count="1">
        <fieldUsage x="0"/>
      </fieldsUsage>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9421293" createdVersion="5" refreshedVersion="8" minRefreshableVersion="3" recordCount="0" supportSubquery="1" supportAdvancedDrill="1" xr:uid="{D8913587-ECCC-4449-B5E9-5A7648607521}">
  <cacheSource type="external" connectionId="10"/>
  <cacheFields count="3">
    <cacheField name="[dim_city].[city_name].[city_name]" caption="city_name" numFmtId="0" hierarchy="3" level="1">
      <sharedItems count="10">
        <s v="Chandigarh"/>
        <s v="Coimbatore"/>
        <s v="Indore"/>
        <s v="Jaipur"/>
        <s v="Kochi"/>
        <s v="Lucknow"/>
        <s v="Mysore"/>
        <s v="Surat"/>
        <s v="Vadodara"/>
        <s v="Visakhapatnam"/>
      </sharedItems>
    </cacheField>
    <cacheField name="[Measures].[Count of trip_id]" caption="Count of trip_id" numFmtId="0" hierarchy="36" level="32767"/>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2" memberValueDatatype="130" unbalanced="0">
      <fieldsUsage count="2">
        <fieldUsage x="-1"/>
        <fieldUsage x="0"/>
      </fieldsUsage>
    </cacheHierarchy>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oneField="1">
      <fieldsUsage count="1">
        <fieldUsage x="1"/>
      </fieldsUsage>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900000001" createdVersion="5" refreshedVersion="8" minRefreshableVersion="3" recordCount="0" supportSubquery="1" supportAdvancedDrill="1" xr:uid="{8D5EF501-8DE2-4873-BB09-F42C1F0776DC}">
  <cacheSource type="external" connectionId="10"/>
  <cacheFields count="9">
    <cacheField name="[Measures].[Count of trip_id]" caption="Count of trip_id" numFmtId="0" hierarchy="36" level="32767"/>
    <cacheField name="[Measures].[Sum of fare_amount]" caption="Sum of fare_amount" numFmtId="0" hierarchy="35" level="32767"/>
    <cacheField name="[Measures].[Sum of distance_travelled(km)]" caption="Sum of distance_travelled(km)" numFmtId="0" hierarchy="38" level="32767"/>
    <cacheField name="[Measures].[Average of distance_travelled(km)]" caption="Average of distance_travelled(km)" numFmtId="0" hierarchy="39" level="32767"/>
    <cacheField name="[Measures].[Max of distance_travelled(km)]" caption="Max of distance_travelled(km)" numFmtId="0" hierarchy="40" level="32767"/>
    <cacheField name="[Measures].[Min of distance_travelled(km)]" caption="Min of distance_travelled(km)" numFmtId="0" hierarchy="41" level="32767"/>
    <cacheField name="[Measures].[Average of fare_amount]" caption="Average of fare_amount" numFmtId="0" hierarchy="42" level="32767"/>
    <cacheField name="[Measures].[Avg_Fare_KM]" caption="Avg_Fare_KM" numFmtId="0" hierarchy="52" level="32767"/>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8"/>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oneField="1">
      <fieldsUsage count="1">
        <fieldUsage x="1"/>
      </fieldsUsage>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oneField="1">
      <fieldsUsage count="1">
        <fieldUsage x="0"/>
      </fieldsUsage>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oneField="1">
      <fieldsUsage count="1">
        <fieldUsage x="2"/>
      </fieldsUsage>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oneField="1">
      <fieldsUsage count="1">
        <fieldUsage x="3"/>
      </fieldsUsage>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oneField="1">
      <fieldsUsage count="1">
        <fieldUsage x="4"/>
      </fieldsUsage>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oneField="1">
      <fieldsUsage count="1">
        <fieldUsage x="5"/>
      </fieldsUsage>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oneField="1">
      <fieldsUsage count="1">
        <fieldUsage x="6"/>
      </fieldsUsage>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oneField="1">
      <fieldsUsage count="1">
        <fieldUsage x="7"/>
      </fieldsUsage>
    </cacheHierarchy>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900578702" createdVersion="5" refreshedVersion="8" minRefreshableVersion="3" recordCount="0" supportSubquery="1" supportAdvancedDrill="1" xr:uid="{7E6D8C8D-8FCE-44A0-A1D8-4EB919BEAEFA}">
  <cacheSource type="external" connectionId="10"/>
  <cacheFields count="3">
    <cacheField name="[Measures].[trips taget achievement]" caption="trips taget achievement" numFmtId="0" hierarchy="55" level="32767"/>
    <cacheField name="[dim_city].[city_name].[city_name]" caption="city_name" numFmtId="0" hierarchy="3" level="1">
      <sharedItems count="10">
        <s v="Chandigarh"/>
        <s v="Coimbatore"/>
        <s v="Indore"/>
        <s v="Jaipur"/>
        <s v="Kochi"/>
        <s v="Lucknow"/>
        <s v="Mysore"/>
        <s v="Surat"/>
        <s v="Vadodara"/>
        <s v="Visakhapatnam"/>
      </sharedItems>
    </cacheField>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2"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2" memberValueDatatype="5" unbalanced="0"/>
    <cacheHierarchy uniqueName="[dim_city].[city_id]" caption="city_id" attribute="1" defaultMemberUniqueName="[dim_city].[city_id].[All]" allUniqueName="[dim_city].[city_id].[All]" dimensionUniqueName="[dim_city]" displayFolder="" count="2" memberValueDatatype="130" unbalanced="0"/>
    <cacheHierarchy uniqueName="[dim_city].[city_name]" caption="city_name" attribute="1" defaultMemberUniqueName="[dim_city].[city_name].[All]" allUniqueName="[dim_city].[city_name].[All]" dimensionUniqueName="[dim_city]" displayFolder="" count="2" memberValueDatatype="130" unbalanced="0">
      <fieldsUsage count="2">
        <fieldUsage x="-1"/>
        <fieldUsage x="1"/>
      </fieldsUsage>
    </cacheHierarchy>
    <cacheHierarchy uniqueName="[dim_date].[date]" caption="date" attribute="1" time="1" defaultMemberUniqueName="[dim_date].[date].[All]" allUniqueName="[dim_date].[date].[All]" dimensionUniqueName="[dim_date]" displayFolder="" count="2" memberValueDatatype="7" unbalanced="0"/>
    <cacheHierarchy uniqueName="[dim_date].[start_of_month]" caption="start_of_month" attribute="1" time="1" defaultMemberUniqueName="[dim_date].[start_of_month].[All]" allUniqueName="[dim_date].[start_of_month].[All]" dimensionUniqueName="[dim_date]" displayFolder="" count="2" memberValueDatatype="7" unbalanced="0"/>
    <cacheHierarchy uniqueName="[dim_date].[month_name]" caption="month_name" attribute="1" defaultMemberUniqueName="[dim_date].[month_name].[All]" allUniqueName="[dim_date].[month_name].[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2"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2"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2"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2"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2" memberValueDatatype="20" unbalanced="0"/>
    <cacheHierarchy uniqueName="[fact_passenger_summary].[month]" caption="month" attribute="1" time="1" defaultMemberUniqueName="[fact_passenger_summary].[month].[All]" allUniqueName="[fact_passenger_summary].[month].[All]" dimensionUniqueName="[fact_passenger_summary]" displayFolder="" count="2" memberValueDatatype="7" unbalanced="0"/>
    <cacheHierarchy uniqueName="[fact_passenger_summary].[city_id]" caption="city_id" attribute="1" defaultMemberUniqueName="[fact_passenger_summary].[city_id].[All]" allUniqueName="[fact_passenger_summary].[city_id].[All]" dimensionUniqueName="[fact_passenger_summary]" displayFolder="" count="2"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2"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2"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2"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2" memberValueDatatype="130" unbalanced="0"/>
    <cacheHierarchy uniqueName="[fact_trips].[trip_id]" caption="trip_id" attribute="1" defaultMemberUniqueName="[fact_trips].[trip_id].[All]" allUniqueName="[fact_trips].[trip_id].[All]" dimensionUniqueName="[fact_trips]" displayFolder="" count="2" memberValueDatatype="130" unbalanced="0"/>
    <cacheHierarchy uniqueName="[fact_trips].[date]" caption="date" attribute="1" time="1" defaultMemberUniqueName="[fact_trips].[date].[All]" allUniqueName="[fact_trips].[date].[All]" dimensionUniqueName="[fact_trips]" displayFolder="" count="2" memberValueDatatype="7" unbalanced="0"/>
    <cacheHierarchy uniqueName="[fact_trips].[city_id]" caption="city_id" attribute="1" defaultMemberUniqueName="[fact_trips].[city_id].[All]" allUniqueName="[fact_trips].[city_id].[All]" dimensionUniqueName="[fact_trips]" displayFolder="" count="2" memberValueDatatype="130" unbalanced="0"/>
    <cacheHierarchy uniqueName="[fact_trips].[passenger_type]" caption="passenger_type" attribute="1" defaultMemberUniqueName="[fact_trips].[passenger_type].[All]" allUniqueName="[fact_trips].[passenger_type].[All]" dimensionUniqueName="[fact_trips]" displayFolder="" count="2"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2" memberValueDatatype="20" unbalanced="0"/>
    <cacheHierarchy uniqueName="[fact_trips].[fare_amount]" caption="fare_amount" attribute="1" defaultMemberUniqueName="[fact_trips].[fare_amount].[All]" allUniqueName="[fact_trips].[fare_amount].[All]" dimensionUniqueName="[fact_trips]" displayFolder="" count="2" memberValueDatatype="20" unbalanced="0"/>
    <cacheHierarchy uniqueName="[fact_trips].[passenger_rating]" caption="passenger_rating" attribute="1" defaultMemberUniqueName="[fact_trips].[passenger_rating].[All]" allUniqueName="[fact_trips].[passenger_rating].[All]" dimensionUniqueName="[fact_trips]" displayFolder="" count="2" memberValueDatatype="20" unbalanced="0"/>
    <cacheHierarchy uniqueName="[fact_trips].[driver_rating]" caption="driver_rating" attribute="1" defaultMemberUniqueName="[fact_trips].[driver_rating].[All]" allUniqueName="[fact_trips].[driver_rating].[All]" dimensionUniqueName="[fact_trips]" displayFolder="" count="2"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2"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2"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2" memberValueDatatype="20" unbalanced="0"/>
    <cacheHierarchy uniqueName="[monthly_target_trips].[month]" caption="month" attribute="1" time="1" defaultMemberUniqueName="[monthly_target_trips].[month].[All]" allUniqueName="[monthly_target_trips].[month].[All]" dimensionUniqueName="[monthly_target_trips]" displayFolder="" count="2" memberValueDatatype="7" unbalanced="0"/>
    <cacheHierarchy uniqueName="[monthly_target_trips].[city_id]" caption="city_id" attribute="1" defaultMemberUniqueName="[monthly_target_trips].[city_id].[All]" allUniqueName="[monthly_target_trips].[city_id].[All]" dimensionUniqueName="[monthly_target_trips]" displayFolder="" count="2"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2" memberValueDatatype="20" unbalanced="0"/>
    <cacheHierarchy uniqueName="[dim_date].[date (Month Index)]" caption="date (Month Index)" attribute="1" defaultMemberUniqueName="[dim_date].[date (Month Index)].[All]" allUniqueName="[dim_date].[date (Month Index)].[All]" dimensionUniqueName="[dim_date]" displayFolder="" count="2"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2"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oneField="1">
      <fieldsUsage count="1">
        <fieldUsage x="0"/>
      </fieldsUsage>
    </cacheHierarchy>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60503472219" createdVersion="5" refreshedVersion="8" minRefreshableVersion="3" recordCount="0" supportSubquery="1" supportAdvancedDrill="1" xr:uid="{02DEF856-E7E6-4797-9338-95B01C368CFC}">
  <cacheSource type="external" connectionId="10"/>
  <cacheFields count="5">
    <cacheField name="[Measures].[repeat_passenger_rate]" caption="repeat_passenger_rate" numFmtId="0" hierarchy="54" level="32767"/>
    <cacheField name="[Measures].[rating target]" caption="rating target" numFmtId="0" hierarchy="57" level="32767"/>
    <cacheField name="[Measures].[repeat passenger rate]" caption="repeat passenger rate" numFmtId="0" hierarchy="58" level="32767"/>
    <cacheField name="[Measures].[trips taget achievement]" caption="trips taget achievement" numFmtId="0" hierarchy="55" level="32767"/>
    <cacheField name="[Measures].[Passenger Target]" caption="Passenger Target" numFmtId="0" hierarchy="56" level="32767"/>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oneField="1">
      <fieldsUsage count="1">
        <fieldUsage x="0"/>
      </fieldsUsage>
    </cacheHierarchy>
    <cacheHierarchy uniqueName="[Measures].[trips taget achievement]" caption="trips taget achievement" measure="1" displayFolder="" measureGroup="monthly_target_trips" count="0" oneField="1">
      <fieldsUsage count="1">
        <fieldUsage x="3"/>
      </fieldsUsage>
    </cacheHierarchy>
    <cacheHierarchy uniqueName="[Measures].[Passenger Target]" caption="Passenger Target" measure="1" displayFolder="" measureGroup="monthly_target_trips" count="0" oneField="1">
      <fieldsUsage count="1">
        <fieldUsage x="4"/>
      </fieldsUsage>
    </cacheHierarchy>
    <cacheHierarchy uniqueName="[Measures].[rating target]" caption="rating target" measure="1" displayFolder="" measureGroup="fact_trips" count="0" oneField="1">
      <fieldsUsage count="1">
        <fieldUsage x="1"/>
      </fieldsUsage>
    </cacheHierarchy>
    <cacheHierarchy uniqueName="[Measures].[repeat passenger rate]" caption="repeat passenger rate" measure="1" displayFolder="" measureGroup="fact_trips" count="0" oneField="1">
      <fieldsUsage count="1">
        <fieldUsage x="2"/>
      </fieldsUsage>
    </cacheHierarchy>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2828472226" createdVersion="3" refreshedVersion="8" minRefreshableVersion="3" recordCount="0" supportSubquery="1" supportAdvancedDrill="1" xr:uid="{5A0E3EE1-2985-4BDD-BBAF-40260670A4BB}">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559344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3981482" createdVersion="5" refreshedVersion="8" minRefreshableVersion="3" recordCount="0" supportSubquery="1" supportAdvancedDrill="1" xr:uid="{5BA4ABD3-D481-4538-8F7E-E657EAF6A656}">
  <cacheSource type="external" connectionId="10"/>
  <cacheFields count="3">
    <cacheField name="[Measures].[repeat passenger rate]" caption="repeat passenger rate" numFmtId="0" hierarchy="58" level="32767"/>
    <cacheField name="[fact_passenger_summary].[month (Month)].[month (Month)]" caption="month (Month)" numFmtId="0" hierarchy="18" level="1">
      <sharedItems count="6">
        <s v="Jan"/>
        <s v="Feb"/>
        <s v="Mar"/>
        <s v="Apr"/>
        <s v="May"/>
        <s v="Jun"/>
      </sharedItems>
    </cacheField>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2"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2"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2" memberValueDatatype="130" unbalanced="0">
      <fieldsUsage count="2">
        <fieldUsage x="-1"/>
        <fieldUsage x="1"/>
      </fieldsUsage>
    </cacheHierarchy>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oneField="1">
      <fieldsUsage count="1">
        <fieldUsage x="0"/>
      </fieldsUsage>
    </cacheHierarchy>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4444444" createdVersion="5" refreshedVersion="8" minRefreshableVersion="3" recordCount="0" supportSubquery="1" supportAdvancedDrill="1" xr:uid="{14A5339B-220B-4C54-B962-CA6C77BF30CD}">
  <cacheSource type="external" connectionId="10"/>
  <cacheFields count="3">
    <cacheField name="[Measures].[Passenger Target]" caption="Passenger Target" numFmtId="0" hierarchy="56" level="32767"/>
    <cacheField name="[fact_passenger_summary].[month (Month)].[month (Month)]" caption="month (Month)" numFmtId="0" hierarchy="18" level="1">
      <sharedItems count="6">
        <s v="Jan"/>
        <s v="Feb"/>
        <s v="Mar"/>
        <s v="Apr"/>
        <s v="May"/>
        <s v="Jun"/>
      </sharedItems>
    </cacheField>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2"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2" memberValueDatatype="130" unbalanced="0">
      <fieldsUsage count="2">
        <fieldUsage x="-1"/>
        <fieldUsage x="1"/>
      </fieldsUsage>
    </cacheHierarchy>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oneField="1">
      <fieldsUsage count="1">
        <fieldUsage x="0"/>
      </fieldsUsage>
    </cacheHierarchy>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4791667" createdVersion="5" refreshedVersion="8" minRefreshableVersion="3" recordCount="0" supportSubquery="1" supportAdvancedDrill="1" xr:uid="{D4598BB4-FE4D-4CAB-ACB2-4AFF98B2A4AC}">
  <cacheSource type="external" connectionId="10"/>
  <cacheFields count="1">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0"/>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5023152" createdVersion="5" refreshedVersion="8" minRefreshableVersion="3" recordCount="0" supportSubquery="1" supportAdvancedDrill="1" xr:uid="{E895B7F3-DC5C-49F6-A3DE-5F77E2B20672}">
  <cacheSource type="external" connectionId="10"/>
  <cacheFields count="3">
    <cacheField name="[Measures].[Count of trip_id]" caption="Count of trip_id" numFmtId="0" hierarchy="36" level="32767"/>
    <cacheField name="[fact_trips].[passenger_type].[passenger_type]" caption="passenger_type" numFmtId="0" hierarchy="22" level="1">
      <sharedItems count="2">
        <s v="new"/>
        <s v="repeated"/>
      </sharedItems>
    </cacheField>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2" memberValueDatatype="130" unbalanced="0">
      <fieldsUsage count="2">
        <fieldUsage x="-1"/>
        <fieldUsage x="1"/>
      </fieldsUsage>
    </cacheHierarchy>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oneField="1">
      <fieldsUsage count="1">
        <fieldUsage x="0"/>
      </fieldsUsage>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5370368" createdVersion="5" refreshedVersion="8" minRefreshableVersion="3" recordCount="0" supportSubquery="1" supportAdvancedDrill="1" xr:uid="{99612F21-E5F8-42E3-B7D1-97AD77FF6253}">
  <cacheSource type="external" connectionId="10"/>
  <cacheFields count="3">
    <cacheField name="[Measures].[Sum of new_passengers]" caption="Sum of new_passengers" numFmtId="0" hierarchy="43" level="32767"/>
    <cacheField name="[fact_passenger_summary].[month (Month)].[month (Month)]" caption="month (Month)" numFmtId="0" hierarchy="18" level="1">
      <sharedItems count="6">
        <s v="Jan"/>
        <s v="Feb"/>
        <s v="Mar"/>
        <s v="Apr"/>
        <s v="May"/>
        <s v="Jun"/>
      </sharedItems>
    </cacheField>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2" memberValueDatatype="130" unbalanced="0">
      <fieldsUsage count="2">
        <fieldUsage x="-1"/>
        <fieldUsage x="1"/>
      </fieldsUsage>
    </cacheHierarchy>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oneField="1">
      <fieldsUsage count="1">
        <fieldUsage x="0"/>
      </fieldsUsage>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6180553" createdVersion="5" refreshedVersion="8" minRefreshableVersion="3" recordCount="0" supportSubquery="1" supportAdvancedDrill="1" xr:uid="{D7ABE020-7C76-4410-9102-892D53CA3A18}">
  <cacheSource type="external" connectionId="10"/>
  <cacheFields count="3">
    <cacheField name="[dim_city].[city_name].[city_name]" caption="city_name" numFmtId="0" hierarchy="3" level="1">
      <sharedItems count="10">
        <s v="Chandigarh"/>
        <s v="Coimbatore"/>
        <s v="Indore"/>
        <s v="Jaipur"/>
        <s v="Kochi"/>
        <s v="Lucknow"/>
        <s v="Mysore"/>
        <s v="Surat"/>
        <s v="Vadodara"/>
        <s v="Visakhapatnam"/>
      </sharedItems>
    </cacheField>
    <cacheField name="[Measures].[Average of passenger_rating]" caption="Average of passenger_rating" numFmtId="0" hierarchy="48" level="32767"/>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2" memberValueDatatype="130" unbalanced="0">
      <fieldsUsage count="2">
        <fieldUsage x="-1"/>
        <fieldUsage x="0"/>
      </fieldsUsage>
    </cacheHierarchy>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oneField="1">
      <fieldsUsage count="1">
        <fieldUsage x="1"/>
      </fieldsUsage>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6527776" createdVersion="5" refreshedVersion="8" minRefreshableVersion="3" recordCount="0" supportSubquery="1" supportAdvancedDrill="1" xr:uid="{2BBF2CC7-5053-4CB6-A1F9-34ABD6F0D95E}">
  <cacheSource type="external" connectionId="10"/>
  <cacheFields count="3">
    <cacheField name="[dim_city].[city_name].[city_name]" caption="city_name" numFmtId="0" hierarchy="3" level="1">
      <sharedItems count="10">
        <s v="Chandigarh"/>
        <s v="Coimbatore"/>
        <s v="Indore"/>
        <s v="Jaipur"/>
        <s v="Kochi"/>
        <s v="Lucknow"/>
        <s v="Mysore"/>
        <s v="Surat"/>
        <s v="Vadodara"/>
        <s v="Visakhapatnam"/>
      </sharedItems>
    </cacheField>
    <cacheField name="[Measures].[Sum of new_passengers]" caption="Sum of new_passengers" numFmtId="0" hierarchy="43" level="32767"/>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2" memberValueDatatype="130" unbalanced="0">
      <fieldsUsage count="2">
        <fieldUsage x="-1"/>
        <fieldUsage x="0"/>
      </fieldsUsage>
    </cacheHierarchy>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2"/>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oneField="1">
      <fieldsUsage count="1">
        <fieldUsage x="1"/>
      </fieldsUsage>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iket Mane" refreshedDate="45851.457896990738" createdVersion="5" refreshedVersion="8" minRefreshableVersion="3" recordCount="0" supportSubquery="1" supportAdvancedDrill="1" xr:uid="{4D383E1A-D414-461E-9822-EE3D798D24DC}">
  <cacheSource type="external" connectionId="10"/>
  <cacheFields count="5">
    <cacheField name="[Measures].[Sum of new_passengers]" caption="Sum of new_passengers" numFmtId="0" hierarchy="43" level="32767"/>
    <cacheField name="[Measures].[Sum of total_passengers]" caption="Sum of total_passengers" numFmtId="0" hierarchy="44" level="32767"/>
    <cacheField name="[Measures].[Sum of repeat_passengers]" caption="Sum of repeat_passengers" numFmtId="0" hierarchy="45" level="32767"/>
    <cacheField name="[Measures].[repeat_passenger_rate]" caption="repeat_passenger_rate" numFmtId="0" hierarchy="54" level="32767"/>
    <cacheField name="[dim_date].[day_type].[day_type]" caption="day_type" numFmtId="0" hierarchy="7" level="1">
      <sharedItems containsSemiMixedTypes="0" containsNonDate="0" containsString="0"/>
    </cacheField>
  </cacheFields>
  <cacheHierarchies count="69">
    <cacheHierarchy uniqueName="[city_target_passenger_rating].[city_id]" caption="city_id" attribute="1" defaultMemberUniqueName="[city_target_passenger_rating].[city_id].[All]" allUniqueName="[city_target_passenger_rating].[city_id].[All]" dimensionUniqueName="[city_target_passenger_rating]" displayFolder="" count="0" memberValueDatatype="130" unbalanced="0"/>
    <cacheHierarchy uniqueName="[city_target_passenger_rating].[target_avg_passenger_rating]" caption="target_avg_passenger_rating" attribute="1" defaultMemberUniqueName="[city_target_passenger_rating].[target_avg_passenger_rating].[All]" allUniqueName="[city_target_passenger_rating].[target_avg_passenger_rating].[All]" dimensionUniqueName="[city_target_passenger_rating]" displayFolder="" count="0" memberValueDatatype="5" unbalanced="0"/>
    <cacheHierarchy uniqueName="[dim_city].[city_id]" caption="city_id" attribute="1" defaultMemberUniqueName="[dim_city].[city_id].[All]" allUniqueName="[dim_city].[city_id].[All]" dimensionUniqueName="[dim_city]" displayFolder="" count="0" memberValueDatatype="130" unbalanced="0"/>
    <cacheHierarchy uniqueName="[dim_city].[city_name]" caption="city_name" attribute="1" defaultMemberUniqueName="[dim_city].[city_name].[All]" allUniqueName="[dim_city].[city_name].[All]" dimensionUniqueName="[dim_city]"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start_of_month]" caption="start_of_month" attribute="1" time="1" defaultMemberUniqueName="[dim_date].[start_of_month].[All]" allUniqueName="[dim_date].[start_of_month].[All]" dimensionUniqueName="[dim_date]" displayFolder="" count="0" memberValueDatatype="7" unbalanced="0"/>
    <cacheHierarchy uniqueName="[dim_date].[month_name]" caption="month_name" attribute="1" defaultMemberUniqueName="[dim_date].[month_name].[All]" allUniqueName="[dim_date].[month_name].[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4"/>
      </fieldsUsage>
    </cacheHierarchy>
    <cacheHierarchy uniqueName="[dim_date].[date (Month)]" caption="date (Month)" attribute="1" defaultMemberUniqueName="[dim_date].[date (Month)].[All]" allUniqueName="[dim_date].[date (Month)].[All]" dimensionUniqueName="[dim_date]" displayFolder="" count="0" memberValueDatatype="130" unbalanced="0"/>
    <cacheHierarchy uniqueName="[dim_repeat_trip_distribution].[month]" caption="month" attribute="1" time="1" defaultMemberUniqueName="[dim_repeat_trip_distribution].[month].[All]" allUniqueName="[dim_repeat_trip_distribution].[month].[All]" dimensionUniqueName="[dim_repeat_trip_distribution]" displayFolder="" count="0" memberValueDatatype="7" unbalanced="0"/>
    <cacheHierarchy uniqueName="[dim_repeat_trip_distribution].[city_id]" caption="city_id" attribute="1" defaultMemberUniqueName="[dim_repeat_trip_distribution].[city_id].[All]" allUniqueName="[dim_repeat_trip_distribution].[city_id].[All]" dimensionUniqueName="[dim_repeat_trip_distribution]" displayFolder="" count="0" memberValueDatatype="130" unbalanced="0"/>
    <cacheHierarchy uniqueName="[dim_repeat_trip_distribution].[trip_count]" caption="trip_count" attribute="1" defaultMemberUniqueName="[dim_repeat_trip_distribution].[trip_count].[All]" allUniqueName="[dim_repeat_trip_distribution].[trip_count].[All]" dimensionUniqueName="[dim_repeat_trip_distribution]" displayFolder="" count="0" memberValueDatatype="130" unbalanced="0"/>
    <cacheHierarchy uniqueName="[dim_repeat_trip_distribution].[repeat_passenger_count]" caption="repeat_passenger_count" attribute="1" defaultMemberUniqueName="[dim_repeat_trip_distribution].[repeat_passenger_count].[All]" allUniqueName="[dim_repeat_trip_distribution].[repeat_passenger_count].[All]" dimensionUniqueName="[dim_repeat_trip_distribution]" displayFolder="" count="0" memberValueDatatype="20" unbalanced="0"/>
    <cacheHierarchy uniqueName="[fact_passenger_summary].[month]" caption="month" attribute="1" time="1" defaultMemberUniqueName="[fact_passenger_summary].[month].[All]" allUniqueName="[fact_passenger_summary].[month].[All]" dimensionUniqueName="[fact_passenger_summary]" displayFolder="" count="0" memberValueDatatype="7" unbalanced="0"/>
    <cacheHierarchy uniqueName="[fact_passenger_summary].[city_id]" caption="city_id" attribute="1" defaultMemberUniqueName="[fact_passenger_summary].[city_id].[All]" allUniqueName="[fact_passenger_summary].[city_id].[All]" dimensionUniqueName="[fact_passenger_summary]" displayFolder="" count="0" memberValueDatatype="130" unbalanced="0"/>
    <cacheHierarchy uniqueName="[fact_passenger_summary].[new_passengers]" caption="new_passengers" attribute="1" defaultMemberUniqueName="[fact_passenger_summary].[new_passengers].[All]" allUniqueName="[fact_passenger_summary].[new_passengers].[All]" dimensionUniqueName="[fact_passenger_summary]" displayFolder="" count="0" memberValueDatatype="20" unbalanced="0"/>
    <cacheHierarchy uniqueName="[fact_passenger_summary].[repeat_passengers]" caption="repeat_passengers" attribute="1" defaultMemberUniqueName="[fact_passenger_summary].[repeat_passengers].[All]" allUniqueName="[fact_passenger_summary].[repeat_passengers].[All]" dimensionUniqueName="[fact_passenger_summary]" displayFolder="" count="0" memberValueDatatype="20" unbalanced="0"/>
    <cacheHierarchy uniqueName="[fact_passenger_summary].[total_passengers]" caption="total_passengers" attribute="1" defaultMemberUniqueName="[fact_passenger_summary].[total_passengers].[All]" allUniqueName="[fact_passenger_summary].[total_passengers].[All]" dimensionUniqueName="[fact_passenger_summary]" displayFolder="" count="0" memberValueDatatype="20" unbalanced="0"/>
    <cacheHierarchy uniqueName="[fact_passenger_summary].[month (Month)]" caption="month (Month)" attribute="1" defaultMemberUniqueName="[fact_passenger_summary].[month (Month)].[All]" allUniqueName="[fact_passenger_summary].[month (Month)].[All]" dimensionUniqueName="[fact_passenger_summary]" displayFolder="" count="0" memberValueDatatype="130" unbalanced="0"/>
    <cacheHierarchy uniqueName="[fact_trips].[trip_id]" caption="trip_id" attribute="1" defaultMemberUniqueName="[fact_trips].[trip_id].[All]" allUniqueName="[fact_trips].[trip_id].[All]" dimensionUniqueName="[fact_trips]" displayFolder="" count="0" memberValueDatatype="130" unbalanced="0"/>
    <cacheHierarchy uniqueName="[fact_trips].[date]" caption="date" attribute="1" time="1" defaultMemberUniqueName="[fact_trips].[date].[All]" allUniqueName="[fact_trips].[date].[All]" dimensionUniqueName="[fact_trips]" displayFolder="" count="0" memberValueDatatype="7" unbalanced="0"/>
    <cacheHierarchy uniqueName="[fact_trips].[city_id]" caption="city_id" attribute="1" defaultMemberUniqueName="[fact_trips].[city_id].[All]" allUniqueName="[fact_trips].[city_id].[All]" dimensionUniqueName="[fact_trips]" displayFolder="" count="0" memberValueDatatype="130" unbalanced="0"/>
    <cacheHierarchy uniqueName="[fact_trips].[passenger_type]" caption="passenger_type" attribute="1" defaultMemberUniqueName="[fact_trips].[passenger_type].[All]" allUniqueName="[fact_trips].[passenger_type].[All]" dimensionUniqueName="[fact_trips]" displayFolder="" count="0" memberValueDatatype="130" unbalanced="0"/>
    <cacheHierarchy uniqueName="[fact_trips].[distance_travelled(km)]" caption="distance_travelled(km)" attribute="1" defaultMemberUniqueName="[fact_trips].[distance_travelled(km)].[All]" allUniqueName="[fact_trips].[distance_travelled(km)].[All]" dimensionUniqueName="[fact_trips]" displayFolder="" count="0" memberValueDatatype="20" unbalanced="0"/>
    <cacheHierarchy uniqueName="[fact_trips].[fare_amount]" caption="fare_amount" attribute="1" defaultMemberUniqueName="[fact_trips].[fare_amount].[All]" allUniqueName="[fact_trips].[fare_amount].[All]" dimensionUniqueName="[fact_trips]" displayFolder="" count="0" memberValueDatatype="20" unbalanced="0"/>
    <cacheHierarchy uniqueName="[fact_trips].[passenger_rating]" caption="passenger_rating" attribute="1" defaultMemberUniqueName="[fact_trips].[passenger_rating].[All]" allUniqueName="[fact_trips].[passenger_rating].[All]" dimensionUniqueName="[fact_trips]" displayFolder="" count="0" memberValueDatatype="20" unbalanced="0"/>
    <cacheHierarchy uniqueName="[fact_trips].[driver_rating]" caption="driver_rating" attribute="1" defaultMemberUniqueName="[fact_trips].[driver_rating].[All]" allUniqueName="[fact_trips].[driver_rating].[All]" dimensionUniqueName="[fact_trips]" displayFolder="" count="0" memberValueDatatype="20" unbalanced="0"/>
    <cacheHierarchy uniqueName="[monthly_target_new_passengers].[month]" caption="month" attribute="1" time="1" defaultMemberUniqueName="[monthly_target_new_passengers].[month].[All]" allUniqueName="[monthly_target_new_passengers].[month].[All]" dimensionUniqueName="[monthly_target_new_passengers]" displayFolder="" count="0" memberValueDatatype="7" unbalanced="0"/>
    <cacheHierarchy uniqueName="[monthly_target_new_passengers].[city_id]" caption="city_id" attribute="1" defaultMemberUniqueName="[monthly_target_new_passengers].[city_id].[All]" allUniqueName="[monthly_target_new_passengers].[city_id].[All]" dimensionUniqueName="[monthly_target_new_passengers]" displayFolder="" count="0" memberValueDatatype="130" unbalanced="0"/>
    <cacheHierarchy uniqueName="[monthly_target_new_passengers].[target_new_passengers]" caption="target_new_passengers" attribute="1" defaultMemberUniqueName="[monthly_target_new_passengers].[target_new_passengers].[All]" allUniqueName="[monthly_target_new_passengers].[target_new_passengers].[All]" dimensionUniqueName="[monthly_target_new_passengers]" displayFolder="" count="0" memberValueDatatype="20" unbalanced="0"/>
    <cacheHierarchy uniqueName="[monthly_target_trips].[month]" caption="month" attribute="1" time="1" defaultMemberUniqueName="[monthly_target_trips].[month].[All]" allUniqueName="[monthly_target_trips].[month].[All]" dimensionUniqueName="[monthly_target_trips]" displayFolder="" count="0" memberValueDatatype="7" unbalanced="0"/>
    <cacheHierarchy uniqueName="[monthly_target_trips].[city_id]" caption="city_id" attribute="1" defaultMemberUniqueName="[monthly_target_trips].[city_id].[All]" allUniqueName="[monthly_target_trips].[city_id].[All]" dimensionUniqueName="[monthly_target_trips]" displayFolder="" count="0" memberValueDatatype="130" unbalanced="0"/>
    <cacheHierarchy uniqueName="[monthly_target_trips].[total_target_trips]" caption="total_target_trips" attribute="1" defaultMemberUniqueName="[monthly_target_trips].[total_target_trips].[All]" allUniqueName="[monthly_target_trips].[total_target_trips].[All]" dimensionUniqueName="[monthly_target_trips]" displayFolder="" count="0" memberValueDatatype="2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fact_passenger_summary].[month (Month Index)]" caption="month (Month Index)" attribute="1" defaultMemberUniqueName="[fact_passenger_summary].[month (Month Index)].[All]" allUniqueName="[fact_passenger_summary].[month (Month Index)].[All]" dimensionUniqueName="[fact_passenger_summary]" displayFolder="" count="0" memberValueDatatype="20" unbalanced="0" hidden="1"/>
    <cacheHierarchy uniqueName="[Measures].[Sum of fare_amount]" caption="Sum of fare_amount" measure="1" displayFolder="" measureGroup="fact_trips" count="0">
      <extLst>
        <ext xmlns:x15="http://schemas.microsoft.com/office/spreadsheetml/2010/11/main" uri="{B97F6D7D-B522-45F9-BDA1-12C45D357490}">
          <x15:cacheHierarchy aggregatedColumn="24"/>
        </ext>
      </extLst>
    </cacheHierarchy>
    <cacheHierarchy uniqueName="[Measures].[Count of trip_id]" caption="Count of trip_id" measure="1" displayFolder="" measureGroup="fact_trips" count="0">
      <extLst>
        <ext xmlns:x15="http://schemas.microsoft.com/office/spreadsheetml/2010/11/main" uri="{B97F6D7D-B522-45F9-BDA1-12C45D357490}">
          <x15:cacheHierarchy aggregatedColumn="19"/>
        </ext>
      </extLst>
    </cacheHierarchy>
    <cacheHierarchy uniqueName="[Measures].[Count of trip_count]" caption="Count of trip_count" measure="1" displayFolder="" measureGroup="dim_repeat_trip_distribution" count="0">
      <extLst>
        <ext xmlns:x15="http://schemas.microsoft.com/office/spreadsheetml/2010/11/main" uri="{B97F6D7D-B522-45F9-BDA1-12C45D357490}">
          <x15:cacheHierarchy aggregatedColumn="11"/>
        </ext>
      </extLst>
    </cacheHierarchy>
    <cacheHierarchy uniqueName="[Measures].[Sum of distance_travelled(km)]" caption="Sum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distance_travelled(km)]" caption="Average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ax of distance_travelled(km)]" caption="Max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Min of distance_travelled(km)]" caption="Min of distance_travelled(km)" measure="1" displayFolder="" measureGroup="fact_trips" count="0">
      <extLst>
        <ext xmlns:x15="http://schemas.microsoft.com/office/spreadsheetml/2010/11/main" uri="{B97F6D7D-B522-45F9-BDA1-12C45D357490}">
          <x15:cacheHierarchy aggregatedColumn="23"/>
        </ext>
      </extLst>
    </cacheHierarchy>
    <cacheHierarchy uniqueName="[Measures].[Average of fare_amount]" caption="Average of fare_amount" measure="1" displayFolder="" measureGroup="fact_trips" count="0">
      <extLst>
        <ext xmlns:x15="http://schemas.microsoft.com/office/spreadsheetml/2010/11/main" uri="{B97F6D7D-B522-45F9-BDA1-12C45D357490}">
          <x15:cacheHierarchy aggregatedColumn="24"/>
        </ext>
      </extLst>
    </cacheHierarchy>
    <cacheHierarchy uniqueName="[Measures].[Sum of new_passengers]" caption="Sum of new_passengers" measure="1" displayFolder="" measureGroup="fact_passenger_summary" count="0" oneField="1">
      <fieldsUsage count="1">
        <fieldUsage x="0"/>
      </fieldsUsage>
      <extLst>
        <ext xmlns:x15="http://schemas.microsoft.com/office/spreadsheetml/2010/11/main" uri="{B97F6D7D-B522-45F9-BDA1-12C45D357490}">
          <x15:cacheHierarchy aggregatedColumn="15"/>
        </ext>
      </extLst>
    </cacheHierarchy>
    <cacheHierarchy uniqueName="[Measures].[Sum of total_passengers]" caption="Sum of total_passengers" measure="1" displayFolder="" measureGroup="fact_passenger_summary" count="0" oneField="1">
      <fieldsUsage count="1">
        <fieldUsage x="1"/>
      </fieldsUsage>
      <extLst>
        <ext xmlns:x15="http://schemas.microsoft.com/office/spreadsheetml/2010/11/main" uri="{B97F6D7D-B522-45F9-BDA1-12C45D357490}">
          <x15:cacheHierarchy aggregatedColumn="17"/>
        </ext>
      </extLst>
    </cacheHierarchy>
    <cacheHierarchy uniqueName="[Measures].[Sum of repeat_passengers]" caption="Sum of repeat_passengers" measure="1" displayFolder="" measureGroup="fact_passenger_summary" count="0" oneField="1">
      <fieldsUsage count="1">
        <fieldUsage x="2"/>
      </fieldsUsage>
      <extLst>
        <ext xmlns:x15="http://schemas.microsoft.com/office/spreadsheetml/2010/11/main" uri="{B97F6D7D-B522-45F9-BDA1-12C45D357490}">
          <x15:cacheHierarchy aggregatedColumn="16"/>
        </ext>
      </extLst>
    </cacheHierarchy>
    <cacheHierarchy uniqueName="[Measures].[Sum of target_avg_passenger_rating]" caption="Sum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Sum of passenger_rating]" caption="Sum of passenger_rating" measure="1" displayFolder="" measureGroup="fact_trips" count="0">
      <extLst>
        <ext xmlns:x15="http://schemas.microsoft.com/office/spreadsheetml/2010/11/main" uri="{B97F6D7D-B522-45F9-BDA1-12C45D357490}">
          <x15:cacheHierarchy aggregatedColumn="25"/>
        </ext>
      </extLst>
    </cacheHierarchy>
    <cacheHierarchy uniqueName="[Measures].[Average of passenger_rating]" caption="Average of passenger_rating" measure="1" displayFolder="" measureGroup="fact_trips" count="0">
      <extLst>
        <ext xmlns:x15="http://schemas.microsoft.com/office/spreadsheetml/2010/11/main" uri="{B97F6D7D-B522-45F9-BDA1-12C45D357490}">
          <x15:cacheHierarchy aggregatedColumn="25"/>
        </ext>
      </extLst>
    </cacheHierarchy>
    <cacheHierarchy uniqueName="[Measures].[Sum of total_target_trips]" caption="Sum of total_target_trips" measure="1" displayFolder="" measureGroup="monthly_target_trips" count="0">
      <extLst>
        <ext xmlns:x15="http://schemas.microsoft.com/office/spreadsheetml/2010/11/main" uri="{B97F6D7D-B522-45F9-BDA1-12C45D357490}">
          <x15:cacheHierarchy aggregatedColumn="32"/>
        </ext>
      </extLst>
    </cacheHierarchy>
    <cacheHierarchy uniqueName="[Measures].[Sum of target_new_passengers]" caption="Sum of target_new_passengers" measure="1" displayFolder="" measureGroup="monthly_target_new_passengers" count="0">
      <extLst>
        <ext xmlns:x15="http://schemas.microsoft.com/office/spreadsheetml/2010/11/main" uri="{B97F6D7D-B522-45F9-BDA1-12C45D357490}">
          <x15:cacheHierarchy aggregatedColumn="29"/>
        </ext>
      </extLst>
    </cacheHierarchy>
    <cacheHierarchy uniqueName="[Measures].[Average of target_avg_passenger_rating]" caption="Average of target_avg_passenger_rating" measure="1" displayFolder="" measureGroup="city_target_passenger_rating" count="0">
      <extLst>
        <ext xmlns:x15="http://schemas.microsoft.com/office/spreadsheetml/2010/11/main" uri="{B97F6D7D-B522-45F9-BDA1-12C45D357490}">
          <x15:cacheHierarchy aggregatedColumn="1"/>
        </ext>
      </extLst>
    </cacheHierarchy>
    <cacheHierarchy uniqueName="[Measures].[Avg_Fare_KM]" caption="Avg_Fare_KM" measure="1" displayFolder="" measureGroup="Calculations" count="0"/>
    <cacheHierarchy uniqueName="[Measures].[New_vs_repeat_passenger_trips_Ratio]" caption="New_vs_repeat_passenger_trips_Ratio" measure="1" displayFolder="" measureGroup="Calculations" count="0"/>
    <cacheHierarchy uniqueName="[Measures].[repeat_passenger_rate]" caption="repeat_passenger_rate" measure="1" displayFolder="" measureGroup="fact_passenger_summary" count="0" oneField="1">
      <fieldsUsage count="1">
        <fieldUsage x="3"/>
      </fieldsUsage>
    </cacheHierarchy>
    <cacheHierarchy uniqueName="[Measures].[trips taget achievement]" caption="trips taget achievement" measure="1" displayFolder="" measureGroup="monthly_target_trips" count="0"/>
    <cacheHierarchy uniqueName="[Measures].[Passenger Target]" caption="Passenger Target" measure="1" displayFolder="" measureGroup="monthly_target_trips" count="0"/>
    <cacheHierarchy uniqueName="[Measures].[rating target]" caption="rating target" measure="1" displayFolder="" measureGroup="fact_trips" count="0"/>
    <cacheHierarchy uniqueName="[Measures].[repeat passenger rate]" caption="repeat passenger rate" measure="1" displayFolder="" measureGroup="fact_trips" count="0"/>
    <cacheHierarchy uniqueName="[Measures].[__XL_Count city_target_passenger_rating]" caption="__XL_Count city_target_passenger_rating" measure="1" displayFolder="" measureGroup="city_target_passenger_rating" count="0" hidden="1"/>
    <cacheHierarchy uniqueName="[Measures].[__XL_Count dim_city]" caption="__XL_Count dim_city" measure="1" displayFolder="" measureGroup="dim_city" count="0" hidden="1"/>
    <cacheHierarchy uniqueName="[Measures].[__XL_Count dim_date]" caption="__XL_Count dim_date" measure="1" displayFolder="" measureGroup="dim_date" count="0" hidden="1"/>
    <cacheHierarchy uniqueName="[Measures].[__XL_Count dim_repeat_trip_distribution]" caption="__XL_Count dim_repeat_trip_distribution" measure="1" displayFolder="" measureGroup="dim_repeat_trip_distribution" count="0" hidden="1"/>
    <cacheHierarchy uniqueName="[Measures].[__XL_Count fact_passenger_summary]" caption="__XL_Count fact_passenger_summary" measure="1" displayFolder="" measureGroup="fact_passenger_summary" count="0" hidden="1"/>
    <cacheHierarchy uniqueName="[Measures].[__XL_Count fact_trips]" caption="__XL_Count fact_trips" measure="1" displayFolder="" measureGroup="fact_trips" count="0" hidden="1"/>
    <cacheHierarchy uniqueName="[Measures].[__XL_Count monthly_target_new_passengers]" caption="__XL_Count monthly_target_new_passengers" measure="1" displayFolder="" measureGroup="monthly_target_new_passengers" count="0" hidden="1"/>
    <cacheHierarchy uniqueName="[Measures].[__XL_Count monthly_target_trips]" caption="__XL_Count monthly_target_trips" measure="1" displayFolder="" measureGroup="monthly_target_trips" count="0" hidden="1"/>
    <cacheHierarchy uniqueName="[Measures].[__XL_Count Calculations]" caption="__XL_Count Calculations" measure="1" displayFolder="" measureGroup="Calculations" count="0" hidden="1"/>
    <cacheHierarchy uniqueName="[Measures].[__No measures defined]" caption="__No measures defined" measure="1" displayFolder="" count="0" hidden="1"/>
  </cacheHierarchies>
  <kpis count="0"/>
  <dimensions count="9">
    <dimension name="city_target_passenger_rating" uniqueName="[city_target_passenger_rating]" caption="city_target_passenger_rating"/>
    <dimension name="dim_city" uniqueName="[dim_city]" caption="dim_city"/>
    <dimension name="dim_date" uniqueName="[dim_date]" caption="dim_date"/>
    <dimension name="dim_repeat_trip_distribution" uniqueName="[dim_repeat_trip_distribution]" caption="dim_repeat_trip_distribution"/>
    <dimension name="fact_passenger_summary" uniqueName="[fact_passenger_summary]" caption="fact_passenger_summary"/>
    <dimension name="fact_trips" uniqueName="[fact_trips]" caption="fact_trips"/>
    <dimension measure="1" name="Measures" uniqueName="[Measures]" caption="Measures"/>
    <dimension name="monthly_target_new_passengers" uniqueName="[monthly_target_new_passengers]" caption="monthly_target_new_passengers"/>
    <dimension name="monthly_target_trips" uniqueName="[monthly_target_trips]" caption="monthly_target_trips"/>
  </dimensions>
  <measureGroups count="9">
    <measureGroup name="Calculations" caption="Calculations"/>
    <measureGroup name="city_target_passenger_rating" caption="city_target_passenger_rating"/>
    <measureGroup name="dim_city" caption="dim_city"/>
    <measureGroup name="dim_date" caption="dim_date"/>
    <measureGroup name="dim_repeat_trip_distribution" caption="dim_repeat_trip_distribution"/>
    <measureGroup name="fact_passenger_summary" caption="fact_passenger_summary"/>
    <measureGroup name="fact_trips" caption="fact_trips"/>
    <measureGroup name="monthly_target_new_passengers" caption="monthly_target_new_passengers"/>
    <measureGroup name="monthly_target_trips" caption="monthly_target_trips"/>
  </measureGroups>
  <maps count="14">
    <map measureGroup="1" dimension="0"/>
    <map measureGroup="2" dimension="1"/>
    <map measureGroup="3" dimension="2"/>
    <map measureGroup="4" dimension="1"/>
    <map measureGroup="4" dimension="3"/>
    <map measureGroup="5" dimension="1"/>
    <map measureGroup="5" dimension="4"/>
    <map measureGroup="6" dimension="1"/>
    <map measureGroup="6" dimension="2"/>
    <map measureGroup="6" dimension="5"/>
    <map measureGroup="7" dimension="1"/>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2E970F1-475F-42E3-9424-819AECAE4B0F}" name="PivotTable13" cacheId="2322" applyNumberFormats="0" applyBorderFormats="0" applyFontFormats="0" applyPatternFormats="0" applyAlignmentFormats="0" applyWidthHeightFormats="1" dataCaption="Values" tag="edde3c5c-de5a-4a8e-919a-529d48928168" updatedVersion="8" minRefreshableVersion="3" useAutoFormatting="1" subtotalHiddenItems="1" itemPrintTitles="1" createdVersion="5" indent="0" outline="1" outlineData="1" multipleFieldFilters="0">
  <location ref="C57:E74" firstHeaderRow="1" firstDataRow="1" firstDataCol="0"/>
  <pivotFields count="1">
    <pivotField allDrilled="1" subtotalTop="0" showAll="0" dataSourceSort="1" defaultSubtotal="0" defaultAttributeDrillState="1"/>
  </pivotField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DD2A37A-63AE-435F-BEEE-318F0C439FEC}" name="PivotTable1" cacheId="2355" applyNumberFormats="0" applyBorderFormats="0" applyFontFormats="0" applyPatternFormats="0" applyAlignmentFormats="0" applyWidthHeightFormats="1" dataCaption="Values" tag="93825098-90e3-49d9-bd8d-a53e80ba8a60" updatedVersion="8" minRefreshableVersion="3" useAutoFormatting="1" subtotalHiddenItems="1" itemPrintTitles="1" createdVersion="5" indent="0" outline="1" outlineData="1" multipleFieldFilters="0">
  <location ref="B4:I5" firstHeaderRow="0" firstDataRow="1" firstDataCol="0"/>
  <pivotFields count="9">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8">
    <i>
      <x/>
    </i>
    <i i="1">
      <x v="1"/>
    </i>
    <i i="2">
      <x v="2"/>
    </i>
    <i i="3">
      <x v="3"/>
    </i>
    <i i="4">
      <x v="4"/>
    </i>
    <i i="5">
      <x v="5"/>
    </i>
    <i i="6">
      <x v="6"/>
    </i>
    <i i="7">
      <x v="7"/>
    </i>
  </colItems>
  <dataFields count="8">
    <dataField name="Count of trip_id" fld="0" subtotal="count" baseField="0" baseItem="0"/>
    <dataField name="Sum of distance_travelled(km)" fld="2" baseField="0" baseItem="0"/>
    <dataField name="Max of distance_travelled(km)2" fld="4" subtotal="max" baseField="0" baseItem="4"/>
    <dataField name="Sum of fare_amount" fld="1" baseField="0" baseItem="0"/>
    <dataField name="Average of distance_travelled(km)" fld="3" subtotal="average" baseField="0" baseItem="1"/>
    <dataField name="Min of distance_travelled(km)2" fld="5" subtotal="min" baseField="0" baseItem="4"/>
    <dataField name="Average of fare_amount2" fld="6" subtotal="average" baseField="0" baseItem="2"/>
    <dataField fld="7" subtotal="count" baseField="0" baseItem="0"/>
  </dataField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istance_travelled(km)"/>
    <pivotHierarchy dragToData="1" caption="Max of distance_travelled(km)2"/>
    <pivotHierarchy dragToData="1" caption="Min of distance_travelled(km)2"/>
    <pivotHierarchy dragToData="1" caption="Average of fare_amount2"/>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trip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503501D-266A-44C5-9101-4F6487866397}" name="PivotTable10" cacheId="2328" applyNumberFormats="0" applyBorderFormats="0" applyFontFormats="0" applyPatternFormats="0" applyAlignmentFormats="0" applyWidthHeightFormats="1" dataCaption="Values" tag="e18a8d49-c5de-4f2d-b8e3-5e3173b6bad5" updatedVersion="8" minRefreshableVersion="3" useAutoFormatting="1" subtotalHiddenItems="1" itemPrintTitles="1" createdVersion="5" indent="0" outline="1" outlineData="1" multipleFieldFilters="0" chartFormat="17">
  <location ref="A40:B47" firstHeaderRow="1" firstDataRow="1" firstDataCol="1"/>
  <pivotFields count="3">
    <pivotField dataField="1" subtotalTop="0" showAll="0" defaultSubtotal="0"/>
    <pivotField axis="axisRow" allDrilled="1" subtotalTop="0" showAll="0" dataSourceSort="1" defaultSubtotal="0">
      <items count="6">
        <item x="0" e="0"/>
        <item x="1" e="0"/>
        <item x="2" e="0"/>
        <item x="3" e="0"/>
        <item x="4" e="0"/>
        <item x="5" e="0"/>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new_passengers" fld="0" baseField="0" baseItem="0"/>
  </dataFields>
  <formats count="2">
    <format dxfId="20">
      <pivotArea collapsedLevelsAreSubtotals="1" fieldPosition="0">
        <references count="1">
          <reference field="1" count="1">
            <x v="0"/>
          </reference>
        </references>
      </pivotArea>
    </format>
    <format dxfId="21">
      <pivotArea grandRow="1" outline="0" collapsedLevelsAreSubtotals="1" fieldPosition="0"/>
    </format>
  </formats>
  <chartFormats count="2">
    <chartFormat chart="3" format="2" series="1">
      <pivotArea type="data" outline="0" fieldPosition="0">
        <references count="1">
          <reference field="4294967294" count="1" selected="0">
            <x v="0"/>
          </reference>
        </references>
      </pivotArea>
    </chartFormat>
    <chartFormat chart="10" format="3"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passenger_summ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CE6B1BB-8AEC-4378-948A-748459CD0752}" name="PivotTable11" cacheId="2352" applyNumberFormats="0" applyBorderFormats="0" applyFontFormats="0" applyPatternFormats="0" applyAlignmentFormats="0" applyWidthHeightFormats="1" dataCaption="Values" tag="06f64c41-a36d-4117-ae6e-dd54f8ff5ff9" updatedVersion="8" minRefreshableVersion="3" useAutoFormatting="1" subtotalHiddenItems="1" itemPrintTitles="1" createdVersion="5" indent="0" outline="1" outlineData="1" multipleFieldFilters="0" chartFormat="29">
  <location ref="H20:I31"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5"/>
    </i>
    <i>
      <x v="7"/>
    </i>
    <i>
      <x v="3"/>
    </i>
    <i>
      <x v="4"/>
    </i>
    <i>
      <x v="2"/>
    </i>
    <i>
      <x v="8"/>
    </i>
    <i>
      <x/>
    </i>
    <i>
      <x v="9"/>
    </i>
    <i>
      <x v="1"/>
    </i>
    <i>
      <x v="6"/>
    </i>
    <i t="grand">
      <x/>
    </i>
  </rowItems>
  <colItems count="1">
    <i/>
  </colItems>
  <dataFields count="1">
    <dataField name="Count of trip_id" fld="1" subtotal="count" baseField="0" baseItem="0"/>
  </dataFields>
  <formats count="2">
    <format dxfId="18">
      <pivotArea collapsedLevelsAreSubtotals="1" fieldPosition="0">
        <references count="1">
          <reference field="0" count="1">
            <x v="3"/>
          </reference>
        </references>
      </pivotArea>
    </format>
    <format dxfId="19">
      <pivotArea collapsedLevelsAreSubtotals="1" fieldPosition="0">
        <references count="1">
          <reference field="0" count="1">
            <x v="8"/>
          </reference>
        </references>
      </pivotArea>
    </format>
  </formats>
  <chartFormats count="23">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5" format="3">
      <pivotArea type="data" outline="0" fieldPosition="0">
        <references count="2">
          <reference field="4294967294" count="1" selected="0">
            <x v="0"/>
          </reference>
          <reference field="0" count="1" selected="0">
            <x v="3"/>
          </reference>
        </references>
      </pivotArea>
    </chartFormat>
    <chartFormat chart="21" format="15" series="1">
      <pivotArea type="data" outline="0" fieldPosition="0">
        <references count="1">
          <reference field="4294967294" count="1" selected="0">
            <x v="0"/>
          </reference>
        </references>
      </pivotArea>
    </chartFormat>
    <chartFormat chart="21" format="16">
      <pivotArea type="data" outline="0" fieldPosition="0">
        <references count="2">
          <reference field="4294967294" count="1" selected="0">
            <x v="0"/>
          </reference>
          <reference field="0" count="1" selected="0">
            <x v="3"/>
          </reference>
        </references>
      </pivotArea>
    </chartFormat>
    <chartFormat chart="21" format="17">
      <pivotArea type="data" outline="0" fieldPosition="0">
        <references count="2">
          <reference field="4294967294" count="1" selected="0">
            <x v="0"/>
          </reference>
          <reference field="0" count="1" selected="0">
            <x v="5"/>
          </reference>
        </references>
      </pivotArea>
    </chartFormat>
    <chartFormat chart="21" format="18">
      <pivotArea type="data" outline="0" fieldPosition="0">
        <references count="2">
          <reference field="4294967294" count="1" selected="0">
            <x v="0"/>
          </reference>
          <reference field="0" count="1" selected="0">
            <x v="7"/>
          </reference>
        </references>
      </pivotArea>
    </chartFormat>
    <chartFormat chart="21" format="19">
      <pivotArea type="data" outline="0" fieldPosition="0">
        <references count="2">
          <reference field="4294967294" count="1" selected="0">
            <x v="0"/>
          </reference>
          <reference field="0" count="1" selected="0">
            <x v="4"/>
          </reference>
        </references>
      </pivotArea>
    </chartFormat>
    <chartFormat chart="21" format="20">
      <pivotArea type="data" outline="0" fieldPosition="0">
        <references count="2">
          <reference field="4294967294" count="1" selected="0">
            <x v="0"/>
          </reference>
          <reference field="0" count="1" selected="0">
            <x v="2"/>
          </reference>
        </references>
      </pivotArea>
    </chartFormat>
    <chartFormat chart="21" format="21">
      <pivotArea type="data" outline="0" fieldPosition="0">
        <references count="2">
          <reference field="4294967294" count="1" selected="0">
            <x v="0"/>
          </reference>
          <reference field="0" count="1" selected="0">
            <x v="0"/>
          </reference>
        </references>
      </pivotArea>
    </chartFormat>
    <chartFormat chart="21" format="22">
      <pivotArea type="data" outline="0" fieldPosition="0">
        <references count="2">
          <reference field="4294967294" count="1" selected="0">
            <x v="0"/>
          </reference>
          <reference field="0" count="1" selected="0">
            <x v="8"/>
          </reference>
        </references>
      </pivotArea>
    </chartFormat>
    <chartFormat chart="21" format="23">
      <pivotArea type="data" outline="0" fieldPosition="0">
        <references count="2">
          <reference field="4294967294" count="1" selected="0">
            <x v="0"/>
          </reference>
          <reference field="0" count="1" selected="0">
            <x v="9"/>
          </reference>
        </references>
      </pivotArea>
    </chartFormat>
    <chartFormat chart="21" format="24">
      <pivotArea type="data" outline="0" fieldPosition="0">
        <references count="2">
          <reference field="4294967294" count="1" selected="0">
            <x v="0"/>
          </reference>
          <reference field="0" count="1" selected="0">
            <x v="1"/>
          </reference>
        </references>
      </pivotArea>
    </chartFormat>
    <chartFormat chart="21" format="25">
      <pivotArea type="data" outline="0" fieldPosition="0">
        <references count="2">
          <reference field="4294967294" count="1" selected="0">
            <x v="0"/>
          </reference>
          <reference field="0" count="1" selected="0">
            <x v="6"/>
          </reference>
        </references>
      </pivotArea>
    </chartFormat>
    <chartFormat chart="5" format="4">
      <pivotArea type="data" outline="0" fieldPosition="0">
        <references count="2">
          <reference field="4294967294" count="1" selected="0">
            <x v="0"/>
          </reference>
          <reference field="0" count="1" selected="0">
            <x v="5"/>
          </reference>
        </references>
      </pivotArea>
    </chartFormat>
    <chartFormat chart="5" format="5">
      <pivotArea type="data" outline="0" fieldPosition="0">
        <references count="2">
          <reference field="4294967294" count="1" selected="0">
            <x v="0"/>
          </reference>
          <reference field="0" count="1" selected="0">
            <x v="7"/>
          </reference>
        </references>
      </pivotArea>
    </chartFormat>
    <chartFormat chart="5" format="6">
      <pivotArea type="data" outline="0" fieldPosition="0">
        <references count="2">
          <reference field="4294967294" count="1" selected="0">
            <x v="0"/>
          </reference>
          <reference field="0" count="1" selected="0">
            <x v="4"/>
          </reference>
        </references>
      </pivotArea>
    </chartFormat>
    <chartFormat chart="5" format="7">
      <pivotArea type="data" outline="0" fieldPosition="0">
        <references count="2">
          <reference field="4294967294" count="1" selected="0">
            <x v="0"/>
          </reference>
          <reference field="0" count="1" selected="0">
            <x v="2"/>
          </reference>
        </references>
      </pivotArea>
    </chartFormat>
    <chartFormat chart="5" format="8">
      <pivotArea type="data" outline="0" fieldPosition="0">
        <references count="2">
          <reference field="4294967294" count="1" selected="0">
            <x v="0"/>
          </reference>
          <reference field="0" count="1" selected="0">
            <x v="0"/>
          </reference>
        </references>
      </pivotArea>
    </chartFormat>
    <chartFormat chart="5" format="9">
      <pivotArea type="data" outline="0" fieldPosition="0">
        <references count="2">
          <reference field="4294967294" count="1" selected="0">
            <x v="0"/>
          </reference>
          <reference field="0" count="1" selected="0">
            <x v="8"/>
          </reference>
        </references>
      </pivotArea>
    </chartFormat>
    <chartFormat chart="5" format="10">
      <pivotArea type="data" outline="0" fieldPosition="0">
        <references count="2">
          <reference field="4294967294" count="1" selected="0">
            <x v="0"/>
          </reference>
          <reference field="0" count="1" selected="0">
            <x v="9"/>
          </reference>
        </references>
      </pivotArea>
    </chartFormat>
    <chartFormat chart="5" format="11">
      <pivotArea type="data" outline="0" fieldPosition="0">
        <references count="2">
          <reference field="4294967294" count="1" selected="0">
            <x v="0"/>
          </reference>
          <reference field="0" count="1" selected="0">
            <x v="1"/>
          </reference>
        </references>
      </pivotArea>
    </chartFormat>
    <chartFormat chart="5" format="12">
      <pivotArea type="data" outline="0" fieldPosition="0">
        <references count="2">
          <reference field="4294967294" count="1" selected="0">
            <x v="0"/>
          </reference>
          <reference field="0" count="1" selected="0">
            <x v="6"/>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ity]"/>
        <x15:activeTabTopLevelEntity name="[fact_tri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DFC6788-F32E-4820-A780-2B6D02CFD9AE}" name="PivotTable7" cacheId="2337" applyNumberFormats="0" applyBorderFormats="0" applyFontFormats="0" applyPatternFormats="0" applyAlignmentFormats="0" applyWidthHeightFormats="1" dataCaption="Values" tag="8797f250-2300-42be-b877-21181778fdf1" updatedVersion="8" minRefreshableVersion="3" useAutoFormatting="1" subtotalHiddenItems="1" itemPrintTitles="1" createdVersion="5" indent="0" outline="1" outlineData="1" multipleFieldFilters="0">
  <location ref="B35:E36"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name="Sum of total_passengers" fld="1" baseField="0" baseItem="0" numFmtId="164"/>
    <dataField name="Sum of repeat_passengers" fld="2" baseField="0" baseItem="0" numFmtId="164"/>
    <dataField name="Sum of new_passengers" fld="0" baseField="0" baseItem="0" numFmtId="164"/>
    <dataField fld="3" subtotal="count" baseField="0" baseItem="0"/>
  </dataFields>
  <formats count="3">
    <format dxfId="15">
      <pivotArea outline="0" collapsedLevelsAreSubtotals="1" fieldPosition="0">
        <references count="1">
          <reference field="4294967294" count="1" selected="0">
            <x v="0"/>
          </reference>
        </references>
      </pivotArea>
    </format>
    <format dxfId="16">
      <pivotArea outline="0" collapsedLevelsAreSubtotals="1" fieldPosition="0">
        <references count="1">
          <reference field="4294967294" count="1" selected="0">
            <x v="1"/>
          </reference>
        </references>
      </pivotArea>
    </format>
    <format dxfId="17">
      <pivotArea outline="0" collapsedLevelsAreSubtotals="1" fieldPosition="0">
        <references count="1">
          <reference field="4294967294" count="1" selected="0">
            <x v="2"/>
          </reference>
        </references>
      </pivotArea>
    </format>
  </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passenger_summ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8AB4DE5-6CF1-4F48-93A8-A6E16BD4B3DB}" name="PivotTable2" cacheId="2349" applyNumberFormats="0" applyBorderFormats="0" applyFontFormats="0" applyPatternFormats="0" applyAlignmentFormats="0" applyWidthHeightFormats="1" dataCaption="Values" tag="09560406-cf79-4eae-9649-46d6c374e7de" updatedVersion="8" minRefreshableVersion="3" useAutoFormatting="1" subtotalHiddenItems="1" itemPrintTitles="1" createdVersion="5" indent="0" outline="1" outlineData="1" multipleFieldFilters="0" chartFormat="49">
  <location ref="E20:F27" firstHeaderRow="1" firstDataRow="1" firstDataCol="1"/>
  <pivotFields count="3">
    <pivotField dataField="1" subtotalTop="0" showAll="0" defaultSubtotal="0"/>
    <pivotField axis="axisRow" allDrilled="1" subtotalTop="0" showAll="0" dataSourceSort="1" defaultSubtotal="0">
      <items count="6">
        <item x="0" e="0"/>
        <item x="1" e="0"/>
        <item x="2" e="0"/>
        <item x="3" e="0"/>
        <item x="4" e="0"/>
        <item x="5" e="0"/>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fare_amount" fld="0" baseField="0" baseItem="0"/>
  </dataFields>
  <formats count="1">
    <format dxfId="14">
      <pivotArea collapsedLevelsAreSubtotals="1" fieldPosition="0">
        <references count="1">
          <reference field="1" count="0"/>
        </references>
      </pivotArea>
    </format>
  </formats>
  <chartFormats count="4">
    <chartFormat chart="12" format="0" series="1">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 chart="16" format="3" series="1">
      <pivotArea type="data" outline="0" fieldPosition="0">
        <references count="1">
          <reference field="4294967294" count="1" selected="0">
            <x v="0"/>
          </reference>
        </references>
      </pivotArea>
    </chartFormat>
    <chartFormat chart="32" format="5"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tri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B9FAA914-9654-4647-8B4C-8F7BFF0DE75F}" name="PivotTable9" cacheId="2331" applyNumberFormats="0" applyBorderFormats="0" applyFontFormats="0" applyPatternFormats="0" applyAlignmentFormats="0" applyWidthHeightFormats="1" dataCaption="Values" tag="1656f71f-56cb-41f7-b00e-7ce83b093972" updatedVersion="8" minRefreshableVersion="3" useAutoFormatting="1" subtotalHiddenItems="1" itemPrintTitles="1" createdVersion="5" indent="0" outline="1" outlineData="1" multipleFieldFilters="0" chartFormat="11">
  <location ref="J36:K47"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6"/>
    </i>
    <i>
      <x v="3"/>
    </i>
    <i>
      <x v="4"/>
    </i>
    <i>
      <x v="9"/>
    </i>
    <i>
      <x/>
    </i>
    <i>
      <x v="1"/>
    </i>
    <i>
      <x v="2"/>
    </i>
    <i>
      <x v="8"/>
    </i>
    <i>
      <x v="5"/>
    </i>
    <i>
      <x v="7"/>
    </i>
    <i t="grand">
      <x/>
    </i>
  </rowItems>
  <colItems count="1">
    <i/>
  </colItems>
  <dataFields count="1">
    <dataField name="Average of passenger_rating" fld="1" subtotal="average" baseField="0" baseItem="0"/>
  </dataFields>
  <formats count="4">
    <format dxfId="10">
      <pivotArea collapsedLevelsAreSubtotals="1" fieldPosition="0">
        <references count="1">
          <reference field="0" count="1">
            <x v="6"/>
          </reference>
        </references>
      </pivotArea>
    </format>
    <format dxfId="11">
      <pivotArea collapsedLevelsAreSubtotals="1" fieldPosition="0">
        <references count="1">
          <reference field="0" count="1">
            <x v="2"/>
          </reference>
        </references>
      </pivotArea>
    </format>
    <format dxfId="12">
      <pivotArea collapsedLevelsAreSubtotals="1" fieldPosition="0">
        <references count="1">
          <reference field="0" count="1">
            <x v="3"/>
          </reference>
        </references>
      </pivotArea>
    </format>
    <format dxfId="13">
      <pivotArea collapsedLevelsAreSubtotals="1" fieldPosition="0">
        <references count="1">
          <reference field="0" count="1">
            <x v="8"/>
          </reference>
        </references>
      </pivotArea>
    </format>
  </formats>
  <chartFormats count="2">
    <chartFormat chart="3" format="2"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ity_target_passenger_rating]"/>
        <x15:activeTabTopLevelEntity name="[dim_city]"/>
        <x15:activeTabTopLevelEntity name="[fact_tri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B49BD8A-4941-4637-8784-06AC49A33389}" name="PivotTable4" cacheId="2343" applyNumberFormats="0" applyBorderFormats="0" applyFontFormats="0" applyPatternFormats="0" applyAlignmentFormats="0" applyWidthHeightFormats="1" dataCaption="Values" tag="8bc652b3-8aa5-4a3f-8268-c80fca718a27" updatedVersion="8" minRefreshableVersion="3" useAutoFormatting="1" subtotalHiddenItems="1" itemPrintTitles="1" createdVersion="5" indent="0" outline="1" outlineData="1" multipleFieldFilters="0">
  <location ref="G10:G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4"/>
  </dataFields>
  <formats count="2">
    <format dxfId="9">
      <pivotArea outline="0" collapsedLevelsAreSubtotals="1" fieldPosition="0"/>
    </format>
    <format dxfId="3">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20F23A63-35F5-412D-904C-98ADECB378F7}" name="PivotTable3" cacheId="2346" applyNumberFormats="0" applyBorderFormats="0" applyFontFormats="0" applyPatternFormats="0" applyAlignmentFormats="0" applyWidthHeightFormats="1" dataCaption="Values" tag="32204cbb-b246-4735-97d0-8a3571946a97" updatedVersion="8" minRefreshableVersion="3" useAutoFormatting="1" subtotalHiddenItems="1" itemPrintTitles="1" createdVersion="5" indent="0" outline="1" outlineData="1" multipleFieldFilters="0" chartFormat="72">
  <location ref="B20:C31"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5"/>
    </i>
    <i>
      <x v="4"/>
    </i>
    <i>
      <x/>
    </i>
    <i>
      <x v="7"/>
    </i>
    <i>
      <x v="9"/>
    </i>
    <i>
      <x v="2"/>
    </i>
    <i>
      <x v="8"/>
    </i>
    <i>
      <x v="1"/>
    </i>
    <i>
      <x v="6"/>
    </i>
    <i t="grand">
      <x/>
    </i>
  </rowItems>
  <colItems count="1">
    <i/>
  </colItems>
  <dataFields count="1">
    <dataField name="Sum of fare_amount" fld="1" baseField="0" baseItem="0"/>
  </dataFields>
  <formats count="1">
    <format dxfId="8">
      <pivotArea collapsedLevelsAreSubtotals="1" fieldPosition="0">
        <references count="1">
          <reference field="0" count="0"/>
        </references>
      </pivotArea>
    </format>
  </formats>
  <chartFormats count="27">
    <chartFormat chart="0" format="0" series="1">
      <pivotArea type="data" outline="0" fieldPosition="0">
        <references count="1">
          <reference field="4294967294" count="1" selected="0">
            <x v="0"/>
          </reference>
        </references>
      </pivotArea>
    </chartFormat>
    <chartFormat chart="17" format="1" series="1">
      <pivotArea type="data" outline="0" fieldPosition="0">
        <references count="1">
          <reference field="4294967294" count="1" selected="0">
            <x v="0"/>
          </reference>
        </references>
      </pivotArea>
    </chartFormat>
    <chartFormat chart="20" format="0" series="1">
      <pivotArea type="data" outline="0" fieldPosition="0">
        <references count="1">
          <reference field="4294967294" count="1" selected="0">
            <x v="0"/>
          </reference>
        </references>
      </pivotArea>
    </chartFormat>
    <chartFormat chart="44" format="0" series="1">
      <pivotArea type="data" outline="0" fieldPosition="0">
        <references count="1">
          <reference field="4294967294" count="1" selected="0">
            <x v="0"/>
          </reference>
        </references>
      </pivotArea>
    </chartFormat>
    <chartFormat chart="49" format="1" series="1">
      <pivotArea type="data" outline="0" fieldPosition="0">
        <references count="1">
          <reference field="4294967294" count="1" selected="0">
            <x v="0"/>
          </reference>
        </references>
      </pivotArea>
    </chartFormat>
    <chartFormat chart="50" format="2" series="1">
      <pivotArea type="data" outline="0" fieldPosition="0">
        <references count="1">
          <reference field="4294967294" count="1" selected="0">
            <x v="0"/>
          </reference>
        </references>
      </pivotArea>
    </chartFormat>
    <chartFormat chart="65" format="14" series="1">
      <pivotArea type="data" outline="0" fieldPosition="0">
        <references count="1">
          <reference field="4294967294" count="1" selected="0">
            <x v="0"/>
          </reference>
        </references>
      </pivotArea>
    </chartFormat>
    <chartFormat chart="65" format="15">
      <pivotArea type="data" outline="0" fieldPosition="0">
        <references count="2">
          <reference field="4294967294" count="1" selected="0">
            <x v="0"/>
          </reference>
          <reference field="0" count="1" selected="0">
            <x v="3"/>
          </reference>
        </references>
      </pivotArea>
    </chartFormat>
    <chartFormat chart="65" format="16">
      <pivotArea type="data" outline="0" fieldPosition="0">
        <references count="2">
          <reference field="4294967294" count="1" selected="0">
            <x v="0"/>
          </reference>
          <reference field="0" count="1" selected="0">
            <x v="4"/>
          </reference>
        </references>
      </pivotArea>
    </chartFormat>
    <chartFormat chart="65" format="17">
      <pivotArea type="data" outline="0" fieldPosition="0">
        <references count="2">
          <reference field="4294967294" count="1" selected="0">
            <x v="0"/>
          </reference>
          <reference field="0" count="1" selected="0">
            <x v="0"/>
          </reference>
        </references>
      </pivotArea>
    </chartFormat>
    <chartFormat chart="65" format="18">
      <pivotArea type="data" outline="0" fieldPosition="0">
        <references count="2">
          <reference field="4294967294" count="1" selected="0">
            <x v="0"/>
          </reference>
          <reference field="0" count="1" selected="0">
            <x v="5"/>
          </reference>
        </references>
      </pivotArea>
    </chartFormat>
    <chartFormat chart="65" format="19">
      <pivotArea type="data" outline="0" fieldPosition="0">
        <references count="2">
          <reference field="4294967294" count="1" selected="0">
            <x v="0"/>
          </reference>
          <reference field="0" count="1" selected="0">
            <x v="9"/>
          </reference>
        </references>
      </pivotArea>
    </chartFormat>
    <chartFormat chart="65" format="20">
      <pivotArea type="data" outline="0" fieldPosition="0">
        <references count="2">
          <reference field="4294967294" count="1" selected="0">
            <x v="0"/>
          </reference>
          <reference field="0" count="1" selected="0">
            <x v="2"/>
          </reference>
        </references>
      </pivotArea>
    </chartFormat>
    <chartFormat chart="65" format="21">
      <pivotArea type="data" outline="0" fieldPosition="0">
        <references count="2">
          <reference field="4294967294" count="1" selected="0">
            <x v="0"/>
          </reference>
          <reference field="0" count="1" selected="0">
            <x v="7"/>
          </reference>
        </references>
      </pivotArea>
    </chartFormat>
    <chartFormat chart="65" format="22">
      <pivotArea type="data" outline="0" fieldPosition="0">
        <references count="2">
          <reference field="4294967294" count="1" selected="0">
            <x v="0"/>
          </reference>
          <reference field="0" count="1" selected="0">
            <x v="6"/>
          </reference>
        </references>
      </pivotArea>
    </chartFormat>
    <chartFormat chart="65" format="23">
      <pivotArea type="data" outline="0" fieldPosition="0">
        <references count="2">
          <reference field="4294967294" count="1" selected="0">
            <x v="0"/>
          </reference>
          <reference field="0" count="1" selected="0">
            <x v="8"/>
          </reference>
        </references>
      </pivotArea>
    </chartFormat>
    <chartFormat chart="65" format="24">
      <pivotArea type="data" outline="0" fieldPosition="0">
        <references count="2">
          <reference field="4294967294" count="1" selected="0">
            <x v="0"/>
          </reference>
          <reference field="0" count="1" selected="0">
            <x v="1"/>
          </reference>
        </references>
      </pivotArea>
    </chartFormat>
    <chartFormat chart="50" format="3">
      <pivotArea type="data" outline="0" fieldPosition="0">
        <references count="2">
          <reference field="4294967294" count="1" selected="0">
            <x v="0"/>
          </reference>
          <reference field="0" count="1" selected="0">
            <x v="3"/>
          </reference>
        </references>
      </pivotArea>
    </chartFormat>
    <chartFormat chart="50" format="4">
      <pivotArea type="data" outline="0" fieldPosition="0">
        <references count="2">
          <reference field="4294967294" count="1" selected="0">
            <x v="0"/>
          </reference>
          <reference field="0" count="1" selected="0">
            <x v="4"/>
          </reference>
        </references>
      </pivotArea>
    </chartFormat>
    <chartFormat chart="50" format="5">
      <pivotArea type="data" outline="0" fieldPosition="0">
        <references count="2">
          <reference field="4294967294" count="1" selected="0">
            <x v="0"/>
          </reference>
          <reference field="0" count="1" selected="0">
            <x v="0"/>
          </reference>
        </references>
      </pivotArea>
    </chartFormat>
    <chartFormat chart="50" format="6">
      <pivotArea type="data" outline="0" fieldPosition="0">
        <references count="2">
          <reference field="4294967294" count="1" selected="0">
            <x v="0"/>
          </reference>
          <reference field="0" count="1" selected="0">
            <x v="5"/>
          </reference>
        </references>
      </pivotArea>
    </chartFormat>
    <chartFormat chart="50" format="7">
      <pivotArea type="data" outline="0" fieldPosition="0">
        <references count="2">
          <reference field="4294967294" count="1" selected="0">
            <x v="0"/>
          </reference>
          <reference field="0" count="1" selected="0">
            <x v="9"/>
          </reference>
        </references>
      </pivotArea>
    </chartFormat>
    <chartFormat chart="50" format="8">
      <pivotArea type="data" outline="0" fieldPosition="0">
        <references count="2">
          <reference field="4294967294" count="1" selected="0">
            <x v="0"/>
          </reference>
          <reference field="0" count="1" selected="0">
            <x v="2"/>
          </reference>
        </references>
      </pivotArea>
    </chartFormat>
    <chartFormat chart="50" format="9">
      <pivotArea type="data" outline="0" fieldPosition="0">
        <references count="2">
          <reference field="4294967294" count="1" selected="0">
            <x v="0"/>
          </reference>
          <reference field="0" count="1" selected="0">
            <x v="7"/>
          </reference>
        </references>
      </pivotArea>
    </chartFormat>
    <chartFormat chart="50" format="10">
      <pivotArea type="data" outline="0" fieldPosition="0">
        <references count="2">
          <reference field="4294967294" count="1" selected="0">
            <x v="0"/>
          </reference>
          <reference field="0" count="1" selected="0">
            <x v="6"/>
          </reference>
        </references>
      </pivotArea>
    </chartFormat>
    <chartFormat chart="50" format="11">
      <pivotArea type="data" outline="0" fieldPosition="0">
        <references count="2">
          <reference field="4294967294" count="1" selected="0">
            <x v="0"/>
          </reference>
          <reference field="0" count="1" selected="0">
            <x v="8"/>
          </reference>
        </references>
      </pivotArea>
    </chartFormat>
    <chartFormat chart="50" format="12">
      <pivotArea type="data" outline="0" fieldPosition="0">
        <references count="2">
          <reference field="4294967294" count="1" selected="0">
            <x v="0"/>
          </reference>
          <reference field="0" count="1" selected="0">
            <x v="1"/>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trip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64868DE-A88B-4BF3-9D0B-4F2D5698B75C}" name="PivotTable17" cacheId="2375" applyNumberFormats="0" applyBorderFormats="0" applyFontFormats="0" applyPatternFormats="0" applyAlignmentFormats="0" applyWidthHeightFormats="1" dataCaption="Values" tag="adaa62b4-9e4f-4654-ad37-365c51ee5e22" updatedVersion="8" minRefreshableVersion="3" useAutoFormatting="1" itemPrintTitles="1" createdVersion="5" indent="0" outline="1" outlineData="1" multipleFieldFilters="0">
  <location ref="D73:H74"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4"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passenger_summary]"/>
        <x15:activeTabTopLevelEntity name="[fact_trips]"/>
        <x15:activeTabTopLevelEntity name="[monthly_target_tri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2537CE1-F882-461A-A4B0-96FB8C38FBF9}" name="PivotTable16" cacheId="2319" applyNumberFormats="0" applyBorderFormats="0" applyFontFormats="0" applyPatternFormats="0" applyAlignmentFormats="0" applyWidthHeightFormats="1" dataCaption="Values" tag="4c404fe5-0abc-45d6-9eee-f635b4239cbf" updatedVersion="8" minRefreshableVersion="3" useAutoFormatting="1" itemPrintTitles="1" createdVersion="5" indent="0" outline="1" outlineData="1" multipleFieldFilters="0" chartFormat="6">
  <location ref="K58:L65" firstHeaderRow="1" firstDataRow="1" firstDataCol="1"/>
  <pivotFields count="3">
    <pivotField dataField="1" subtotalTop="0" showAll="0" defaultSubtotal="0"/>
    <pivotField axis="axisRow" allDrilled="1" subtotalTop="0" showAll="0" dataSourceSort="1" defaultSubtotal="0">
      <items count="6">
        <item x="0" e="0"/>
        <item x="1" e="0"/>
        <item x="2" e="0"/>
        <item x="3" e="0"/>
        <item x="4" e="0"/>
        <item x="5" e="0"/>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fld="0" subtotal="count" baseField="0" baseItem="0"/>
  </dataFields>
  <formats count="1">
    <format dxfId="2">
      <pivotArea collapsedLevelsAreSubtotals="1" fieldPosition="0">
        <references count="1">
          <reference field="1" count="1">
            <x v="0"/>
          </reference>
        </references>
      </pivotArea>
    </format>
  </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onthly_target_trips]"/>
        <x15:activeTabTopLevelEntity name="[fact_passenger_summ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FBF5990-F4A8-419F-8754-1B89B2B37BA2}" name="PivotTable15" cacheId="2316" applyNumberFormats="0" applyBorderFormats="0" applyFontFormats="0" applyPatternFormats="0" applyAlignmentFormats="0" applyWidthHeightFormats="1" dataCaption="Values" tag="47133e71-be72-4293-841c-222769516d27" updatedVersion="8" minRefreshableVersion="3" useAutoFormatting="1" subtotalHiddenItems="1" itemPrintTitles="1" createdVersion="5" indent="0" outline="1" outlineData="1" multipleFieldFilters="0" chartFormat="8">
  <location ref="H58:I65" firstHeaderRow="1" firstDataRow="1" firstDataCol="1"/>
  <pivotFields count="3">
    <pivotField dataField="1" subtotalTop="0" showAll="0" defaultSubtotal="0"/>
    <pivotField axis="axisRow" allDrilled="1" subtotalTop="0" showAll="0" dataSourceSort="1" defaultSubtotal="0">
      <items count="6">
        <item x="0" e="0"/>
        <item x="1" e="0"/>
        <item x="2" e="0"/>
        <item x="3" e="0"/>
        <item x="4" e="0"/>
        <item x="5" e="0"/>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fld="0" subtotal="count" baseField="0" baseItem="0"/>
  </dataFields>
  <formats count="2">
    <format dxfId="5">
      <pivotArea collapsedLevelsAreSubtotals="1" fieldPosition="0">
        <references count="1">
          <reference field="1" count="1">
            <x v="0"/>
          </reference>
        </references>
      </pivotArea>
    </format>
    <format dxfId="4">
      <pivotArea grandRow="1"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assenger_rating"/>
    <pivotHierarchy dragToData="1"/>
    <pivotHierarchy dragToData="1"/>
    <pivotHierarchy dragToData="1" caption="Average of target_avg_passenger_rating"/>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ity_target_passenger_rating]"/>
        <x15:activeTabTopLevelEntity name="[fact_trips]"/>
        <x15:activeTabTopLevelEntity name="[fact_passenger_summary]"/>
        <x15:activeTabTopLevelEntity name="[dim_date]"/>
        <x15:activeTabTopLevelEntity name="[dim_repeat_trip_distribu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4C2C8C2-8323-4959-AC52-870DD5345068}" name="PivotTable14" cacheId="2313" applyNumberFormats="0" applyBorderFormats="0" applyFontFormats="0" applyPatternFormats="0" applyAlignmentFormats="0" applyWidthHeightFormats="1" dataCaption="Values" tag="3a33167a-facf-4dd0-939b-2395a654a4d6" updatedVersion="8" minRefreshableVersion="3" useAutoFormatting="1" subtotalHiddenItems="1" itemPrintTitles="1" createdVersion="5" indent="0" outline="1" outlineData="1" multipleFieldFilters="0" chartFormat="3">
  <location ref="E58:F69"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fld="0" subtotal="count" baseField="0" baseItem="0"/>
  </dataFields>
  <formats count="2">
    <format dxfId="7">
      <pivotArea collapsedLevelsAreSubtotals="1" fieldPosition="0">
        <references count="1">
          <reference field="1" count="1">
            <x v="0"/>
          </reference>
        </references>
      </pivotArea>
    </format>
    <format dxfId="6">
      <pivotArea collapsedLevelsAreSubtotals="1" fieldPosition="0">
        <references count="1">
          <reference field="1" count="1">
            <x v="6"/>
          </reference>
        </references>
      </pivotArea>
    </format>
  </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onthly_target_new_passengers]"/>
        <x15:activeTabTopLevelEntity name="[fact_passenger_summary]"/>
        <x15:activeTabTopLevelEntity name="[monthly_target_trip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2DE58BB-CC5D-4D36-BC2A-F6AC6768609C}" name="PivotTable12" cacheId="2358" applyNumberFormats="0" applyBorderFormats="0" applyFontFormats="0" applyPatternFormats="0" applyAlignmentFormats="0" applyWidthHeightFormats="1" dataCaption="Values" tag="8d4a3177-c7fd-4e8a-a73c-d1755849f215" updatedVersion="8" minRefreshableVersion="3" useAutoFormatting="1" subtotalHiddenItems="1" itemPrintTitles="1" createdVersion="5" indent="0" outline="1" outlineData="1" multipleFieldFilters="0" chartFormat="3">
  <location ref="B58:C69"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fld="0" subtotal="count" baseField="0" baseItem="0"/>
  </dataFields>
  <formats count="2">
    <format dxfId="0">
      <pivotArea collapsedLevelsAreSubtotals="1" fieldPosition="0">
        <references count="1">
          <reference field="1" count="1">
            <x v="0"/>
          </reference>
        </references>
      </pivotArea>
    </format>
    <format dxfId="1">
      <pivotArea collapsedLevelsAreSubtotals="1" fieldPosition="0">
        <references count="1">
          <reference field="1" count="1">
            <x v="6"/>
          </reference>
        </references>
      </pivotArea>
    </format>
  </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trips]"/>
        <x15:activeTabTopLevelEntity name="[monthly_target_trip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CD78558-D966-4EB0-AF8E-E6718A581421}" name="PivotTable6" cacheId="2325" applyNumberFormats="0" applyBorderFormats="0" applyFontFormats="0" applyPatternFormats="0" applyAlignmentFormats="0" applyWidthHeightFormats="1" dataCaption="Values" tag="d0324053-c024-4125-9369-8793f7970fb7" updatedVersion="8" minRefreshableVersion="3" useAutoFormatting="1" subtotalHiddenItems="1" itemPrintTitles="1" createdVersion="5" indent="0" outline="1" outlineData="1" multipleFieldFilters="0" chartFormat="16">
  <location ref="D41:E44"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Count of trip_id" fld="0" subtotal="count" showDataAs="percentOfTotal" baseField="0" baseItem="0" numFmtId="10"/>
  </dataField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1" count="1" selected="0">
            <x v="0"/>
          </reference>
        </references>
      </pivotArea>
    </chartFormat>
    <chartFormat chart="3" format="6">
      <pivotArea type="data" outline="0" fieldPosition="0">
        <references count="2">
          <reference field="4294967294" count="1" selected="0">
            <x v="0"/>
          </reference>
          <reference field="1" count="1" selected="0">
            <x v="1"/>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tri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50D26BB-ED82-4945-A4D7-CFFA15FC47AB}" name="PivotTable8" cacheId="2334" applyNumberFormats="0" applyBorderFormats="0" applyFontFormats="0" applyPatternFormats="0" applyAlignmentFormats="0" applyWidthHeightFormats="1" dataCaption="Values" tag="ab301fee-c91e-4df3-b084-3144c78d63c4" updatedVersion="8" minRefreshableVersion="3" useAutoFormatting="1" subtotalHiddenItems="1" itemPrintTitles="1" createdVersion="5" indent="0" outline="1" outlineData="1" multipleFieldFilters="0" chartFormat="16">
  <location ref="G40:H51"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4"/>
    </i>
    <i>
      <x/>
    </i>
    <i>
      <x v="5"/>
    </i>
    <i>
      <x v="2"/>
    </i>
    <i>
      <x v="9"/>
    </i>
    <i>
      <x v="6"/>
    </i>
    <i>
      <x v="7"/>
    </i>
    <i>
      <x v="8"/>
    </i>
    <i>
      <x v="1"/>
    </i>
    <i t="grand">
      <x/>
    </i>
  </rowItems>
  <colItems count="1">
    <i/>
  </colItems>
  <dataFields count="1">
    <dataField name="Sum of new_passengers" fld="1" baseField="0" baseItem="0"/>
  </dataFields>
  <formats count="4">
    <format dxfId="22">
      <pivotArea collapsedLevelsAreSubtotals="1" fieldPosition="0">
        <references count="1">
          <reference field="0" count="1">
            <x v="3"/>
          </reference>
        </references>
      </pivotArea>
    </format>
    <format dxfId="23">
      <pivotArea collapsedLevelsAreSubtotals="1" fieldPosition="0">
        <references count="1">
          <reference field="0" count="1">
            <x v="6"/>
          </reference>
        </references>
      </pivotArea>
    </format>
    <format dxfId="24">
      <pivotArea collapsedLevelsAreSubtotals="1" fieldPosition="0">
        <references count="1">
          <reference field="0" count="1">
            <x v="4"/>
          </reference>
        </references>
      </pivotArea>
    </format>
    <format dxfId="25">
      <pivotArea collapsedLevelsAreSubtotals="1" fieldPosition="0">
        <references count="1">
          <reference field="0" count="1">
            <x v="7"/>
          </reference>
        </references>
      </pivotArea>
    </format>
  </formats>
  <chartFormats count="2">
    <chartFormat chart="2" format="2" series="1">
      <pivotArea type="data" outline="0" fieldPosition="0">
        <references count="1">
          <reference field="4294967294" count="1" selected="0">
            <x v="0"/>
          </reference>
        </references>
      </pivotArea>
    </chartFormat>
    <chartFormat chart="11" format="3"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e].[day_type].&amp;[Week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ity]"/>
        <x15:activeTabTopLevelEntity name="[fact_passenger_summ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B4BE2F8-408E-458A-A080-6A428F89DFEA}" name="PivotTable5" cacheId="2340" applyNumberFormats="0" applyBorderFormats="0" applyFontFormats="0" applyPatternFormats="0" applyAlignmentFormats="0" applyWidthHeightFormats="1" dataCaption="Values" tag="a69d628b-731b-4f3c-ae3a-8dc7f817723f" updatedVersion="8" minRefreshableVersion="3" useAutoFormatting="1" subtotalHiddenItems="1" itemPrintTitles="1" createdVersion="5" indent="0" outline="1" outlineData="1" multipleFieldFilters="0" chartFormat="15">
  <location ref="D10:E12" firstHeaderRow="1" firstDataRow="1" firstDataCol="1"/>
  <pivotFields count="2">
    <pivotField dataField="1" subtotalTop="0" showAll="0" defaultSubtotal="0"/>
    <pivotField axis="axisRow" allDrilled="1" subtotalTop="0" showAll="0" dataSourceSort="1" defaultSubtotal="0" defaultAttributeDrillState="1">
      <items count="1">
        <item s="1" x="0"/>
      </items>
    </pivotField>
  </pivotFields>
  <rowFields count="1">
    <field x="1"/>
  </rowFields>
  <rowItems count="2">
    <i>
      <x/>
    </i>
    <i t="grand">
      <x/>
    </i>
  </rowItems>
  <colItems count="1">
    <i/>
  </colItems>
  <dataFields count="1">
    <dataField name="Count of trip_id" fld="0"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trip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type1" xr10:uid="{F02362B8-BA5E-4EAF-B8CD-29AA1825551F}" sourceName="[dim_date].[day_type]">
  <pivotTables>
    <pivotTable tabId="5" name="PivotTable14"/>
    <pivotTable tabId="5" name="PivotTable15"/>
    <pivotTable tabId="5" name="PivotTable16"/>
    <pivotTable tabId="1" name="PivotTable13"/>
    <pivotTable tabId="5" name="PivotTable6"/>
    <pivotTable tabId="5" name="PivotTable10"/>
    <pivotTable tabId="5" name="PivotTable9"/>
    <pivotTable tabId="5" name="PivotTable8"/>
    <pivotTable tabId="5" name="PivotTable7"/>
    <pivotTable tabId="5" name="PivotTable5"/>
    <pivotTable tabId="5" name="PivotTable4"/>
    <pivotTable tabId="5" name="PivotTable3"/>
    <pivotTable tabId="5" name="PivotTable2"/>
    <pivotTable tabId="5" name="PivotTable11"/>
    <pivotTable tabId="5" name="PivotTable1"/>
    <pivotTable tabId="5" name="PivotTable12"/>
  </pivotTables>
  <data>
    <olap pivotCacheId="165593440">
      <levels count="2">
        <level uniqueName="[dim_date].[day_type].[(All)]" sourceCaption="(All)" count="0"/>
        <level uniqueName="[dim_date].[day_type].[day_type]" sourceCaption="day_type" count="2">
          <ranges>
            <range startItem="0">
              <i n="[dim_date].[day_type].&amp;[Weekday]" c="Weekday"/>
              <i n="[dim_date].[day_type].&amp;[Weekend]" c="Weekend"/>
            </range>
          </ranges>
        </level>
      </levels>
      <selections count="1">
        <selection n="[dim_date].[day_type].&amp;[Weekday]"/>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_type" xr10:uid="{B8981E92-81EA-473D-9115-9A395B663C7D}" cache="Slicer_day_type1" caption="day_type" level="1" rowHeight="241300"/>
  <slicer name="day_type 3" xr10:uid="{2E197FA3-7A0E-4C67-8ABC-AEC759A6D711}" cache="Slicer_day_type1" caption="day_type" level="1" rowHeight="241300"/>
  <slicer name="day_type 5" xr10:uid="{578EB623-CF72-46DE-83A0-9735FC641F2A}" cache="Slicer_day_type1" caption="day_typ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_type 1" xr10:uid="{C5F826EA-AAC6-4497-BA98-38A1F0308BF8}" cache="Slicer_day_type1" columnCount="2" level="1" style="Slicer Style 1" rowHeight="3240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_type 2" xr10:uid="{49556CD6-9DED-47F0-AA50-7B78DBFA9825}" cache="Slicer_day_type1" columnCount="2" level="1" style="Slicer Style 1" rowHeight="3240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_type 4" xr10:uid="{9C170981-C81E-4D15-9F02-554FAEDFBD2E}" cache="Slicer_day_type1" columnCount="2" level="1" style="Slicer Style 1" rowHeight="324000"/>
</slicers>
</file>

<file path=xl/theme/theme1.xml><?xml version="1.0" encoding="utf-8"?>
<a:theme xmlns:a="http://schemas.openxmlformats.org/drawingml/2006/main" name="Office Theme">
  <a:themeElements>
    <a:clrScheme name="Blue II">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EAC1C"/>
      </a:hlink>
      <a:folHlink>
        <a:srgbClr val="B26B0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9.xml"/><Relationship Id="rId13" Type="http://schemas.openxmlformats.org/officeDocument/2006/relationships/pivotTable" Target="../pivotTables/pivotTable14.xml"/><Relationship Id="rId18" Type="http://schemas.microsoft.com/office/2007/relationships/slicer" Target="../slicers/slicer1.xml"/><Relationship Id="rId3" Type="http://schemas.openxmlformats.org/officeDocument/2006/relationships/pivotTable" Target="../pivotTables/pivotTable4.xml"/><Relationship Id="rId7" Type="http://schemas.openxmlformats.org/officeDocument/2006/relationships/pivotTable" Target="../pivotTables/pivotTable8.xml"/><Relationship Id="rId12" Type="http://schemas.openxmlformats.org/officeDocument/2006/relationships/pivotTable" Target="../pivotTables/pivotTable13.xml"/><Relationship Id="rId17" Type="http://schemas.openxmlformats.org/officeDocument/2006/relationships/drawing" Target="../drawings/drawing1.xml"/><Relationship Id="rId2" Type="http://schemas.openxmlformats.org/officeDocument/2006/relationships/pivotTable" Target="../pivotTables/pivotTable3.xml"/><Relationship Id="rId16" Type="http://schemas.openxmlformats.org/officeDocument/2006/relationships/pivotTable" Target="../pivotTables/pivotTable17.xml"/><Relationship Id="rId1" Type="http://schemas.openxmlformats.org/officeDocument/2006/relationships/pivotTable" Target="../pivotTables/pivotTable2.xml"/><Relationship Id="rId6" Type="http://schemas.openxmlformats.org/officeDocument/2006/relationships/pivotTable" Target="../pivotTables/pivotTable7.xml"/><Relationship Id="rId11" Type="http://schemas.openxmlformats.org/officeDocument/2006/relationships/pivotTable" Target="../pivotTables/pivotTable12.xml"/><Relationship Id="rId5" Type="http://schemas.openxmlformats.org/officeDocument/2006/relationships/pivotTable" Target="../pivotTables/pivotTable6.xml"/><Relationship Id="rId15" Type="http://schemas.openxmlformats.org/officeDocument/2006/relationships/pivotTable" Target="../pivotTables/pivotTable16.xml"/><Relationship Id="rId10" Type="http://schemas.openxmlformats.org/officeDocument/2006/relationships/pivotTable" Target="../pivotTables/pivotTable11.xml"/><Relationship Id="rId4" Type="http://schemas.openxmlformats.org/officeDocument/2006/relationships/pivotTable" Target="../pivotTables/pivotTable5.xml"/><Relationship Id="rId9" Type="http://schemas.openxmlformats.org/officeDocument/2006/relationships/pivotTable" Target="../pivotTables/pivotTable10.xml"/><Relationship Id="rId14" Type="http://schemas.openxmlformats.org/officeDocument/2006/relationships/pivotTable" Target="../pivotTables/pivotTable15.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6AC7DB-6D7E-4882-B8A2-375DB35C90EC}">
  <dimension ref="A3:E75"/>
  <sheetViews>
    <sheetView showGridLines="0" workbookViewId="0">
      <selection activeCell="C57" sqref="C57"/>
    </sheetView>
  </sheetViews>
  <sheetFormatPr defaultRowHeight="14.4" x14ac:dyDescent="0.3"/>
  <cols>
    <col min="1" max="1" width="86.88671875" customWidth="1"/>
    <col min="7" max="7" width="8.77734375" customWidth="1"/>
  </cols>
  <sheetData>
    <row r="3" spans="1:1" x14ac:dyDescent="0.3">
      <c r="A3" s="4" t="s">
        <v>1</v>
      </c>
    </row>
    <row r="4" spans="1:1" ht="57.6" x14ac:dyDescent="0.3">
      <c r="A4" s="1" t="s">
        <v>0</v>
      </c>
    </row>
    <row r="6" spans="1:1" x14ac:dyDescent="0.3">
      <c r="A6" t="s">
        <v>2</v>
      </c>
    </row>
    <row r="7" spans="1:1" x14ac:dyDescent="0.3">
      <c r="A7" s="2"/>
    </row>
    <row r="8" spans="1:1" x14ac:dyDescent="0.3">
      <c r="A8" s="3" t="s">
        <v>3</v>
      </c>
    </row>
    <row r="9" spans="1:1" x14ac:dyDescent="0.3">
      <c r="A9" s="2"/>
    </row>
    <row r="10" spans="1:1" x14ac:dyDescent="0.3">
      <c r="A10" s="3" t="s">
        <v>4</v>
      </c>
    </row>
    <row r="11" spans="1:1" x14ac:dyDescent="0.3">
      <c r="A11" s="2"/>
    </row>
    <row r="12" spans="1:1" x14ac:dyDescent="0.3">
      <c r="A12" s="3" t="s">
        <v>5</v>
      </c>
    </row>
    <row r="15" spans="1:1" ht="15.6" x14ac:dyDescent="0.3">
      <c r="A15" s="5" t="s">
        <v>27</v>
      </c>
    </row>
    <row r="16" spans="1:1" x14ac:dyDescent="0.3">
      <c r="A16" s="2"/>
    </row>
    <row r="17" spans="1:1" x14ac:dyDescent="0.3">
      <c r="A17" s="2" t="s">
        <v>6</v>
      </c>
    </row>
    <row r="18" spans="1:1" x14ac:dyDescent="0.3">
      <c r="A18" s="2"/>
    </row>
    <row r="19" spans="1:1" x14ac:dyDescent="0.3">
      <c r="A19" s="2" t="s">
        <v>7</v>
      </c>
    </row>
    <row r="20" spans="1:1" x14ac:dyDescent="0.3">
      <c r="A20" s="2"/>
    </row>
    <row r="21" spans="1:1" x14ac:dyDescent="0.3">
      <c r="A21" s="2" t="s">
        <v>8</v>
      </c>
    </row>
    <row r="22" spans="1:1" x14ac:dyDescent="0.3">
      <c r="A22" s="2"/>
    </row>
    <row r="23" spans="1:1" x14ac:dyDescent="0.3">
      <c r="A23" s="2" t="s">
        <v>9</v>
      </c>
    </row>
    <row r="24" spans="1:1" x14ac:dyDescent="0.3">
      <c r="A24" s="2"/>
    </row>
    <row r="25" spans="1:1" x14ac:dyDescent="0.3">
      <c r="A25" s="2" t="s">
        <v>10</v>
      </c>
    </row>
    <row r="26" spans="1:1" x14ac:dyDescent="0.3">
      <c r="A26" s="2"/>
    </row>
    <row r="27" spans="1:1" x14ac:dyDescent="0.3">
      <c r="A27" s="2" t="s">
        <v>11</v>
      </c>
    </row>
    <row r="28" spans="1:1" x14ac:dyDescent="0.3">
      <c r="A28" s="2"/>
    </row>
    <row r="29" spans="1:1" x14ac:dyDescent="0.3">
      <c r="A29" s="2" t="s">
        <v>12</v>
      </c>
    </row>
    <row r="30" spans="1:1" x14ac:dyDescent="0.3">
      <c r="A30" s="2"/>
    </row>
    <row r="31" spans="1:1" x14ac:dyDescent="0.3">
      <c r="A31" s="2" t="s">
        <v>13</v>
      </c>
    </row>
    <row r="32" spans="1:1" x14ac:dyDescent="0.3">
      <c r="A32" s="2"/>
    </row>
    <row r="33" spans="1:1" x14ac:dyDescent="0.3">
      <c r="A33" s="2" t="s">
        <v>14</v>
      </c>
    </row>
    <row r="35" spans="1:1" x14ac:dyDescent="0.3">
      <c r="A35" t="s">
        <v>41</v>
      </c>
    </row>
    <row r="37" spans="1:1" ht="15.6" x14ac:dyDescent="0.3">
      <c r="A37" s="5" t="s">
        <v>28</v>
      </c>
    </row>
    <row r="38" spans="1:1" x14ac:dyDescent="0.3">
      <c r="A38" s="2"/>
    </row>
    <row r="39" spans="1:1" x14ac:dyDescent="0.3">
      <c r="A39" s="2" t="s">
        <v>15</v>
      </c>
    </row>
    <row r="40" spans="1:1" x14ac:dyDescent="0.3">
      <c r="A40" s="2"/>
    </row>
    <row r="41" spans="1:1" x14ac:dyDescent="0.3">
      <c r="A41" s="2" t="s">
        <v>16</v>
      </c>
    </row>
    <row r="42" spans="1:1" x14ac:dyDescent="0.3">
      <c r="A42" s="2"/>
    </row>
    <row r="43" spans="1:1" x14ac:dyDescent="0.3">
      <c r="A43" s="2" t="s">
        <v>17</v>
      </c>
    </row>
    <row r="44" spans="1:1" x14ac:dyDescent="0.3">
      <c r="A44" s="2"/>
    </row>
    <row r="45" spans="1:1" x14ac:dyDescent="0.3">
      <c r="A45" s="2" t="s">
        <v>18</v>
      </c>
    </row>
    <row r="46" spans="1:1" x14ac:dyDescent="0.3">
      <c r="A46" s="2"/>
    </row>
    <row r="47" spans="1:1" x14ac:dyDescent="0.3">
      <c r="A47" s="2" t="s">
        <v>19</v>
      </c>
    </row>
    <row r="48" spans="1:1" x14ac:dyDescent="0.3">
      <c r="A48" s="2"/>
    </row>
    <row r="49" spans="1:5" x14ac:dyDescent="0.3">
      <c r="A49" s="2" t="s">
        <v>20</v>
      </c>
    </row>
    <row r="50" spans="1:5" x14ac:dyDescent="0.3">
      <c r="A50" s="2"/>
    </row>
    <row r="51" spans="1:5" x14ac:dyDescent="0.3">
      <c r="A51" s="2" t="s">
        <v>21</v>
      </c>
    </row>
    <row r="55" spans="1:5" ht="15.6" x14ac:dyDescent="0.3">
      <c r="A55" s="5" t="s">
        <v>29</v>
      </c>
    </row>
    <row r="56" spans="1:5" x14ac:dyDescent="0.3">
      <c r="A56" s="2"/>
    </row>
    <row r="57" spans="1:5" x14ac:dyDescent="0.3">
      <c r="A57" s="3" t="s">
        <v>22</v>
      </c>
      <c r="C57" s="18"/>
      <c r="D57" s="19"/>
      <c r="E57" s="20"/>
    </row>
    <row r="58" spans="1:5" ht="10.5" customHeight="1" x14ac:dyDescent="0.3">
      <c r="A58" s="2"/>
      <c r="C58" s="21"/>
      <c r="D58" s="22"/>
      <c r="E58" s="23"/>
    </row>
    <row r="59" spans="1:5" hidden="1" x14ac:dyDescent="0.3">
      <c r="A59" s="2"/>
      <c r="C59" s="21"/>
      <c r="D59" s="22"/>
      <c r="E59" s="23"/>
    </row>
    <row r="60" spans="1:5" hidden="1" x14ac:dyDescent="0.3">
      <c r="A60" s="6"/>
      <c r="C60" s="21"/>
      <c r="D60" s="22"/>
      <c r="E60" s="23"/>
    </row>
    <row r="61" spans="1:5" x14ac:dyDescent="0.3">
      <c r="A61" s="6" t="s">
        <v>23</v>
      </c>
      <c r="C61" s="21"/>
      <c r="D61" s="22"/>
      <c r="E61" s="23"/>
    </row>
    <row r="62" spans="1:5" x14ac:dyDescent="0.3">
      <c r="A62" s="2"/>
      <c r="C62" s="21"/>
      <c r="D62" s="22"/>
      <c r="E62" s="23"/>
    </row>
    <row r="63" spans="1:5" x14ac:dyDescent="0.3">
      <c r="A63" s="3" t="s">
        <v>24</v>
      </c>
      <c r="C63" s="21"/>
      <c r="D63" s="22"/>
      <c r="E63" s="23"/>
    </row>
    <row r="64" spans="1:5" ht="5.55" customHeight="1" x14ac:dyDescent="0.3">
      <c r="A64" s="2"/>
      <c r="C64" s="21"/>
      <c r="D64" s="22"/>
      <c r="E64" s="23"/>
    </row>
    <row r="65" spans="1:5" ht="0.45" hidden="1" customHeight="1" x14ac:dyDescent="0.3">
      <c r="A65" s="2"/>
      <c r="C65" s="21"/>
      <c r="D65" s="22"/>
      <c r="E65" s="23"/>
    </row>
    <row r="66" spans="1:5" hidden="1" x14ac:dyDescent="0.3">
      <c r="A66" s="6"/>
      <c r="C66" s="21"/>
      <c r="D66" s="22"/>
      <c r="E66" s="23"/>
    </row>
    <row r="67" spans="1:5" ht="13.5" customHeight="1" x14ac:dyDescent="0.3">
      <c r="A67" s="6" t="s">
        <v>23</v>
      </c>
      <c r="C67" s="21"/>
      <c r="D67" s="22"/>
      <c r="E67" s="23"/>
    </row>
    <row r="68" spans="1:5" ht="9" customHeight="1" x14ac:dyDescent="0.3">
      <c r="A68" s="2"/>
      <c r="C68" s="21"/>
      <c r="D68" s="22"/>
      <c r="E68" s="23"/>
    </row>
    <row r="69" spans="1:5" x14ac:dyDescent="0.3">
      <c r="A69" s="3" t="s">
        <v>25</v>
      </c>
      <c r="C69" s="21"/>
      <c r="D69" s="22"/>
      <c r="E69" s="23"/>
    </row>
    <row r="70" spans="1:5" ht="5.55" customHeight="1" x14ac:dyDescent="0.3">
      <c r="A70" s="2"/>
      <c r="C70" s="21"/>
      <c r="D70" s="22"/>
      <c r="E70" s="23"/>
    </row>
    <row r="71" spans="1:5" hidden="1" x14ac:dyDescent="0.3">
      <c r="A71" s="2"/>
      <c r="C71" s="21"/>
      <c r="D71" s="22"/>
      <c r="E71" s="23"/>
    </row>
    <row r="72" spans="1:5" hidden="1" x14ac:dyDescent="0.3">
      <c r="A72" s="6"/>
      <c r="C72" s="21"/>
      <c r="D72" s="22"/>
      <c r="E72" s="23"/>
    </row>
    <row r="73" spans="1:5" x14ac:dyDescent="0.3">
      <c r="A73" s="6" t="s">
        <v>23</v>
      </c>
      <c r="C73" s="21"/>
      <c r="D73" s="22"/>
      <c r="E73" s="23"/>
    </row>
    <row r="74" spans="1:5" x14ac:dyDescent="0.3">
      <c r="A74" s="2"/>
      <c r="C74" s="24"/>
      <c r="D74" s="25"/>
      <c r="E74" s="26"/>
    </row>
    <row r="75" spans="1:5" x14ac:dyDescent="0.3">
      <c r="A75" s="3" t="s">
        <v>26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DF1F0C-166B-402E-8587-F2ECC162F45C}">
  <dimension ref="A1:AA74"/>
  <sheetViews>
    <sheetView tabSelected="1" topLeftCell="A55" workbookViewId="0">
      <selection activeCell="D73" sqref="D73"/>
    </sheetView>
  </sheetViews>
  <sheetFormatPr defaultRowHeight="14.4" x14ac:dyDescent="0.3"/>
  <cols>
    <col min="1" max="1" width="12.5546875" bestFit="1" customWidth="1"/>
    <col min="2" max="2" width="13.5546875" bestFit="1" customWidth="1"/>
    <col min="3" max="3" width="21" bestFit="1" customWidth="1"/>
    <col min="4" max="4" width="28.109375" bestFit="1" customWidth="1"/>
    <col min="5" max="5" width="20.44140625" bestFit="1" customWidth="1"/>
    <col min="6" max="6" width="16.44140625" customWidth="1"/>
    <col min="7" max="7" width="19.33203125" bestFit="1" customWidth="1"/>
    <col min="8" max="8" width="21" bestFit="1" customWidth="1"/>
    <col min="9" max="9" width="12.6640625" bestFit="1" customWidth="1"/>
    <col min="10" max="10" width="13.5546875" bestFit="1" customWidth="1"/>
    <col min="11" max="11" width="25.21875" bestFit="1" customWidth="1"/>
    <col min="12" max="12" width="15.33203125" bestFit="1" customWidth="1"/>
  </cols>
  <sheetData>
    <row r="1" spans="1:27" x14ac:dyDescent="0.3">
      <c r="D1" s="27"/>
      <c r="E1" s="27"/>
      <c r="F1" s="27"/>
    </row>
    <row r="2" spans="1:27" ht="28.8" x14ac:dyDescent="0.55000000000000004">
      <c r="A2" s="11"/>
      <c r="B2" s="11"/>
      <c r="C2" s="11"/>
      <c r="D2" s="35"/>
      <c r="E2" s="35"/>
      <c r="F2" s="36" t="s">
        <v>75</v>
      </c>
      <c r="G2" s="11"/>
      <c r="H2" s="11"/>
      <c r="I2" s="11"/>
      <c r="J2" s="11"/>
      <c r="K2" s="11"/>
      <c r="L2" s="11"/>
      <c r="M2" s="11"/>
      <c r="N2" s="11"/>
      <c r="O2" s="11"/>
      <c r="P2" s="11"/>
      <c r="Q2" s="11"/>
      <c r="R2" s="11"/>
      <c r="S2" s="11"/>
      <c r="T2" s="11"/>
      <c r="U2" s="11"/>
      <c r="V2" s="11"/>
      <c r="W2" s="11"/>
      <c r="X2" s="11"/>
      <c r="Y2" s="11"/>
      <c r="Z2" s="11"/>
      <c r="AA2" s="11"/>
    </row>
    <row r="4" spans="1:27" x14ac:dyDescent="0.3">
      <c r="B4" t="s">
        <v>30</v>
      </c>
      <c r="C4" t="s">
        <v>32</v>
      </c>
      <c r="D4" t="s">
        <v>34</v>
      </c>
      <c r="E4" t="s">
        <v>31</v>
      </c>
      <c r="F4" t="s">
        <v>33</v>
      </c>
      <c r="G4" t="s">
        <v>35</v>
      </c>
      <c r="H4" t="s">
        <v>36</v>
      </c>
      <c r="I4" t="s">
        <v>37</v>
      </c>
    </row>
    <row r="5" spans="1:27" x14ac:dyDescent="0.3">
      <c r="B5" s="30">
        <v>238338</v>
      </c>
      <c r="C5" s="30">
        <v>4251812</v>
      </c>
      <c r="D5" s="30">
        <v>45</v>
      </c>
      <c r="E5" s="30">
        <v>47431603</v>
      </c>
      <c r="F5" s="30">
        <v>17.839421326015994</v>
      </c>
      <c r="G5" s="30">
        <v>5</v>
      </c>
      <c r="H5" s="30">
        <v>199.00982218529987</v>
      </c>
      <c r="I5" s="7">
        <v>11.155620944670178</v>
      </c>
    </row>
    <row r="6" spans="1:27" x14ac:dyDescent="0.3">
      <c r="B6" s="10">
        <f>GETPIVOTDATA("[Measures].[Count of trip_id]",$B$4)</f>
        <v>238338</v>
      </c>
      <c r="C6" s="10">
        <f>GETPIVOTDATA("[Measures].[Sum of distance_travelled(km)]",$B$4)</f>
        <v>4251812</v>
      </c>
      <c r="D6" s="10">
        <f>GETPIVOTDATA("[Measures].[Max of distance_travelled(km)]",$B$4)</f>
        <v>45</v>
      </c>
      <c r="E6" s="10">
        <f>GETPIVOTDATA("[Measures].[Sum of fare_amount]",$B$4)</f>
        <v>47431603</v>
      </c>
      <c r="F6" s="10">
        <f>GETPIVOTDATA("[Measures].[Average of distance_travelled(km)]",$B$4)</f>
        <v>17.839421326015994</v>
      </c>
      <c r="G6" s="10">
        <f>GETPIVOTDATA("[Measures].[Min of distance_travelled(km)]",$B$4)</f>
        <v>5</v>
      </c>
      <c r="H6" s="10">
        <f>GETPIVOTDATA("[Measures].[Average of fare_amount]",$B$4)</f>
        <v>199.00982218529987</v>
      </c>
      <c r="I6" s="10">
        <f>GETPIVOTDATA("[Measures].[Avg_Fare_KM]",$B$4)</f>
        <v>11.155620944670178</v>
      </c>
    </row>
    <row r="10" spans="1:27" x14ac:dyDescent="0.3">
      <c r="D10" s="8" t="s">
        <v>38</v>
      </c>
      <c r="E10" t="s">
        <v>30</v>
      </c>
      <c r="G10" t="s">
        <v>57</v>
      </c>
    </row>
    <row r="11" spans="1:27" x14ac:dyDescent="0.3">
      <c r="D11" s="9" t="s">
        <v>59</v>
      </c>
      <c r="E11" s="30">
        <v>238338</v>
      </c>
      <c r="G11" s="39">
        <v>2.8868881603627408</v>
      </c>
    </row>
    <row r="12" spans="1:27" x14ac:dyDescent="0.3">
      <c r="D12" s="9" t="s">
        <v>40</v>
      </c>
      <c r="E12" s="30">
        <v>238338</v>
      </c>
      <c r="G12">
        <f>GETPIVOTDATA("[Measures].[New_vs_repeat_passenger_trips_Ratio]",$G$10)</f>
        <v>2.8868881603627408</v>
      </c>
    </row>
    <row r="20" spans="2:9" x14ac:dyDescent="0.3">
      <c r="B20" s="8" t="s">
        <v>38</v>
      </c>
      <c r="C20" t="s">
        <v>31</v>
      </c>
      <c r="E20" s="8" t="s">
        <v>38</v>
      </c>
      <c r="F20" t="s">
        <v>31</v>
      </c>
      <c r="H20" s="8" t="s">
        <v>38</v>
      </c>
      <c r="I20" t="s">
        <v>30</v>
      </c>
    </row>
    <row r="21" spans="2:9" x14ac:dyDescent="0.3">
      <c r="B21" s="9" t="s">
        <v>45</v>
      </c>
      <c r="C21" s="10">
        <v>12915283</v>
      </c>
      <c r="E21" s="9" t="s">
        <v>52</v>
      </c>
      <c r="F21" s="10">
        <v>8127909</v>
      </c>
      <c r="H21" s="9" t="s">
        <v>47</v>
      </c>
      <c r="I21" s="30">
        <v>49617</v>
      </c>
    </row>
    <row r="22" spans="2:9" x14ac:dyDescent="0.3">
      <c r="B22" s="9" t="s">
        <v>47</v>
      </c>
      <c r="C22" s="10">
        <v>6879267</v>
      </c>
      <c r="E22" s="9" t="s">
        <v>53</v>
      </c>
      <c r="F22" s="10">
        <v>8077208</v>
      </c>
      <c r="H22" s="9" t="s">
        <v>49</v>
      </c>
      <c r="I22" s="30">
        <v>37793</v>
      </c>
    </row>
    <row r="23" spans="2:9" x14ac:dyDescent="0.3">
      <c r="B23" s="9" t="s">
        <v>46</v>
      </c>
      <c r="C23" s="10">
        <v>6784213</v>
      </c>
      <c r="E23" s="9" t="s">
        <v>54</v>
      </c>
      <c r="F23" s="10">
        <v>8049664</v>
      </c>
      <c r="H23" s="9" t="s">
        <v>45</v>
      </c>
      <c r="I23" s="10">
        <v>32491</v>
      </c>
    </row>
    <row r="24" spans="2:9" x14ac:dyDescent="0.3">
      <c r="B24" s="9" t="s">
        <v>42</v>
      </c>
      <c r="C24" s="10">
        <v>4732653</v>
      </c>
      <c r="E24" s="9" t="s">
        <v>55</v>
      </c>
      <c r="F24" s="10">
        <v>7919054</v>
      </c>
      <c r="H24" s="9" t="s">
        <v>46</v>
      </c>
      <c r="I24" s="30">
        <v>22915</v>
      </c>
    </row>
    <row r="25" spans="2:9" x14ac:dyDescent="0.3">
      <c r="B25" s="9" t="s">
        <v>49</v>
      </c>
      <c r="C25" s="10">
        <v>4037427</v>
      </c>
      <c r="E25" s="9" t="s">
        <v>39</v>
      </c>
      <c r="F25" s="10">
        <v>8483321</v>
      </c>
      <c r="H25" s="9" t="s">
        <v>44</v>
      </c>
      <c r="I25" s="30">
        <v>21198</v>
      </c>
    </row>
    <row r="26" spans="2:9" x14ac:dyDescent="0.3">
      <c r="B26" s="9" t="s">
        <v>51</v>
      </c>
      <c r="C26" s="10">
        <v>3475458</v>
      </c>
      <c r="E26" s="9" t="s">
        <v>56</v>
      </c>
      <c r="F26" s="10">
        <v>6774447</v>
      </c>
      <c r="H26" s="9" t="s">
        <v>50</v>
      </c>
      <c r="I26" s="10">
        <v>20310</v>
      </c>
    </row>
    <row r="27" spans="2:9" x14ac:dyDescent="0.3">
      <c r="B27" s="9" t="s">
        <v>44</v>
      </c>
      <c r="C27" s="10">
        <v>3282698</v>
      </c>
      <c r="E27" s="9" t="s">
        <v>40</v>
      </c>
      <c r="F27" s="30">
        <v>47431603</v>
      </c>
      <c r="H27" s="9" t="s">
        <v>42</v>
      </c>
      <c r="I27" s="30">
        <v>19914</v>
      </c>
    </row>
    <row r="28" spans="2:9" x14ac:dyDescent="0.3">
      <c r="B28" s="9" t="s">
        <v>50</v>
      </c>
      <c r="C28" s="10">
        <v>2237332</v>
      </c>
      <c r="H28" s="9" t="s">
        <v>51</v>
      </c>
      <c r="I28" s="30">
        <v>15100</v>
      </c>
    </row>
    <row r="29" spans="2:9" x14ac:dyDescent="0.3">
      <c r="B29" s="9" t="s">
        <v>43</v>
      </c>
      <c r="C29" s="10">
        <v>1798952</v>
      </c>
      <c r="H29" s="9" t="s">
        <v>43</v>
      </c>
      <c r="I29" s="30">
        <v>12576</v>
      </c>
    </row>
    <row r="30" spans="2:9" x14ac:dyDescent="0.3">
      <c r="B30" s="9" t="s">
        <v>48</v>
      </c>
      <c r="C30" s="10">
        <v>1288320</v>
      </c>
      <c r="H30" s="9" t="s">
        <v>48</v>
      </c>
      <c r="I30" s="30">
        <v>6424</v>
      </c>
    </row>
    <row r="31" spans="2:9" x14ac:dyDescent="0.3">
      <c r="B31" s="9" t="s">
        <v>40</v>
      </c>
      <c r="C31" s="30">
        <v>47431603</v>
      </c>
      <c r="H31" s="9" t="s">
        <v>40</v>
      </c>
      <c r="I31" s="30">
        <v>238338</v>
      </c>
    </row>
    <row r="33" spans="1:11" s="11" customFormat="1" ht="23.4" x14ac:dyDescent="0.45">
      <c r="F33" s="37" t="s">
        <v>76</v>
      </c>
    </row>
    <row r="35" spans="1:11" x14ac:dyDescent="0.3">
      <c r="B35" t="s">
        <v>61</v>
      </c>
      <c r="C35" t="s">
        <v>62</v>
      </c>
      <c r="D35" t="s">
        <v>60</v>
      </c>
      <c r="E35" t="s">
        <v>63</v>
      </c>
      <c r="F35" s="17" t="s">
        <v>65</v>
      </c>
    </row>
    <row r="36" spans="1:11" x14ac:dyDescent="0.3">
      <c r="B36" s="10">
        <v>238309</v>
      </c>
      <c r="C36" s="10">
        <v>61311</v>
      </c>
      <c r="D36" s="10">
        <v>176998</v>
      </c>
      <c r="E36" s="28">
        <v>25.727521830900219</v>
      </c>
      <c r="F36">
        <v>74</v>
      </c>
      <c r="J36" s="8" t="s">
        <v>38</v>
      </c>
      <c r="K36" t="s">
        <v>64</v>
      </c>
    </row>
    <row r="37" spans="1:11" x14ac:dyDescent="0.3">
      <c r="B37" s="10">
        <f>GETPIVOTDATA("[Measures].[Sum of total_passengers]",$B$35)</f>
        <v>238309</v>
      </c>
      <c r="C37" s="10">
        <f>GETPIVOTDATA("[Measures].[Sum of repeat_passengers]",$B$35)</f>
        <v>61311</v>
      </c>
      <c r="D37" s="10">
        <f>GETPIVOTDATA("[Measures].[Sum of new_passengers]",$B$35)</f>
        <v>176998</v>
      </c>
      <c r="E37" s="10">
        <f>GETPIVOTDATA("[Measures].[repeat_passenger_rate]",$B$35)</f>
        <v>25.727521830900219</v>
      </c>
      <c r="F37">
        <f>F36</f>
        <v>74</v>
      </c>
      <c r="J37" s="9" t="s">
        <v>48</v>
      </c>
      <c r="K37" s="10">
        <v>8.5843711083437118</v>
      </c>
    </row>
    <row r="38" spans="1:11" x14ac:dyDescent="0.3">
      <c r="J38" s="9" t="s">
        <v>45</v>
      </c>
      <c r="K38" s="10">
        <v>8.4632051952848482</v>
      </c>
    </row>
    <row r="39" spans="1:11" x14ac:dyDescent="0.3">
      <c r="J39" s="9" t="s">
        <v>46</v>
      </c>
      <c r="K39" s="30">
        <v>8.3972070696050629</v>
      </c>
    </row>
    <row r="40" spans="1:11" x14ac:dyDescent="0.3">
      <c r="A40" s="8" t="s">
        <v>38</v>
      </c>
      <c r="B40" t="s">
        <v>60</v>
      </c>
      <c r="G40" s="8" t="s">
        <v>38</v>
      </c>
      <c r="H40" t="s">
        <v>60</v>
      </c>
      <c r="J40" s="9" t="s">
        <v>51</v>
      </c>
      <c r="K40" s="30">
        <v>8.3377483443708602</v>
      </c>
    </row>
    <row r="41" spans="1:11" x14ac:dyDescent="0.3">
      <c r="A41" s="9" t="s">
        <v>52</v>
      </c>
      <c r="B41" s="10">
        <v>36329</v>
      </c>
      <c r="D41" s="8" t="s">
        <v>38</v>
      </c>
      <c r="E41" t="s">
        <v>30</v>
      </c>
      <c r="G41" s="9" t="s">
        <v>45</v>
      </c>
      <c r="H41" s="10">
        <v>45856</v>
      </c>
      <c r="J41" s="9" t="s">
        <v>42</v>
      </c>
      <c r="K41" s="30">
        <v>7.8831977503264037</v>
      </c>
    </row>
    <row r="42" spans="1:11" x14ac:dyDescent="0.3">
      <c r="A42" s="9" t="s">
        <v>53</v>
      </c>
      <c r="B42" s="30">
        <v>36201</v>
      </c>
      <c r="D42" s="9" t="s">
        <v>66</v>
      </c>
      <c r="E42" s="31">
        <v>0.30826389413354144</v>
      </c>
      <c r="G42" s="9" t="s">
        <v>46</v>
      </c>
      <c r="H42" s="10">
        <v>26416</v>
      </c>
      <c r="J42" s="9" t="s">
        <v>43</v>
      </c>
      <c r="K42" s="30">
        <v>7.8052639949109412</v>
      </c>
    </row>
    <row r="43" spans="1:11" x14ac:dyDescent="0.3">
      <c r="A43" s="9" t="s">
        <v>54</v>
      </c>
      <c r="B43" s="30">
        <v>30814</v>
      </c>
      <c r="D43" s="9" t="s">
        <v>67</v>
      </c>
      <c r="E43" s="31">
        <v>0.69173610586645851</v>
      </c>
      <c r="G43" s="9" t="s">
        <v>42</v>
      </c>
      <c r="H43" s="30">
        <v>18908</v>
      </c>
      <c r="J43" s="9" t="s">
        <v>44</v>
      </c>
      <c r="K43" s="10">
        <v>7.742334182470044</v>
      </c>
    </row>
    <row r="44" spans="1:11" x14ac:dyDescent="0.3">
      <c r="A44" s="9" t="s">
        <v>55</v>
      </c>
      <c r="B44" s="30">
        <v>26620</v>
      </c>
      <c r="D44" s="9" t="s">
        <v>40</v>
      </c>
      <c r="E44" s="31">
        <v>1</v>
      </c>
      <c r="G44" s="9" t="s">
        <v>47</v>
      </c>
      <c r="H44" s="30">
        <v>16260</v>
      </c>
      <c r="J44" s="9" t="s">
        <v>50</v>
      </c>
      <c r="K44" s="10">
        <v>6.4874938453963562</v>
      </c>
    </row>
    <row r="45" spans="1:11" x14ac:dyDescent="0.3">
      <c r="A45" s="9" t="s">
        <v>39</v>
      </c>
      <c r="B45" s="30">
        <v>24182</v>
      </c>
      <c r="G45" s="9" t="s">
        <v>44</v>
      </c>
      <c r="H45" s="30">
        <v>14863</v>
      </c>
      <c r="J45" s="9" t="s">
        <v>47</v>
      </c>
      <c r="K45" s="30">
        <v>6.4029667251143758</v>
      </c>
    </row>
    <row r="46" spans="1:11" x14ac:dyDescent="0.3">
      <c r="A46" s="9" t="s">
        <v>56</v>
      </c>
      <c r="B46" s="30">
        <v>22852</v>
      </c>
      <c r="G46" s="9" t="s">
        <v>51</v>
      </c>
      <c r="H46" s="30">
        <v>12747</v>
      </c>
      <c r="J46" s="9" t="s">
        <v>49</v>
      </c>
      <c r="K46" s="30">
        <v>6.31669885957717</v>
      </c>
    </row>
    <row r="47" spans="1:11" x14ac:dyDescent="0.3">
      <c r="A47" s="9" t="s">
        <v>40</v>
      </c>
      <c r="B47" s="10">
        <v>176998</v>
      </c>
      <c r="G47" s="9" t="s">
        <v>48</v>
      </c>
      <c r="H47" s="10">
        <v>11681</v>
      </c>
      <c r="J47" s="9" t="s">
        <v>40</v>
      </c>
      <c r="K47" s="30">
        <v>7.3672557460413364</v>
      </c>
    </row>
    <row r="48" spans="1:11" x14ac:dyDescent="0.3">
      <c r="G48" s="9" t="s">
        <v>49</v>
      </c>
      <c r="H48" s="10">
        <v>11626</v>
      </c>
      <c r="K48" s="10"/>
    </row>
    <row r="49" spans="2:12" x14ac:dyDescent="0.3">
      <c r="C49" s="10"/>
      <c r="G49" s="9" t="s">
        <v>50</v>
      </c>
      <c r="H49" s="30">
        <v>10127</v>
      </c>
      <c r="K49" s="10"/>
    </row>
    <row r="50" spans="2:12" x14ac:dyDescent="0.3">
      <c r="C50" s="10"/>
      <c r="G50" s="9" t="s">
        <v>43</v>
      </c>
      <c r="H50" s="30">
        <v>8514</v>
      </c>
    </row>
    <row r="51" spans="2:12" x14ac:dyDescent="0.3">
      <c r="C51" s="10"/>
      <c r="G51" s="9" t="s">
        <v>40</v>
      </c>
      <c r="H51" s="30">
        <v>176998</v>
      </c>
    </row>
    <row r="52" spans="2:12" x14ac:dyDescent="0.3">
      <c r="C52" s="10"/>
    </row>
    <row r="53" spans="2:12" x14ac:dyDescent="0.3">
      <c r="C53" s="10"/>
    </row>
    <row r="56" spans="2:12" s="11" customFormat="1" ht="28.8" x14ac:dyDescent="0.55000000000000004">
      <c r="F56" s="38" t="s">
        <v>77</v>
      </c>
    </row>
    <row r="58" spans="2:12" x14ac:dyDescent="0.3">
      <c r="B58" s="8" t="s">
        <v>38</v>
      </c>
      <c r="C58" t="s">
        <v>71</v>
      </c>
      <c r="E58" s="8" t="s">
        <v>38</v>
      </c>
      <c r="F58" t="s">
        <v>72</v>
      </c>
      <c r="H58" s="8" t="s">
        <v>38</v>
      </c>
      <c r="I58" t="s">
        <v>74</v>
      </c>
      <c r="K58" s="8" t="s">
        <v>38</v>
      </c>
      <c r="L58" t="s">
        <v>72</v>
      </c>
    </row>
    <row r="59" spans="2:12" x14ac:dyDescent="0.3">
      <c r="B59" s="9" t="s">
        <v>42</v>
      </c>
      <c r="C59" s="10">
        <v>51.061538461538461</v>
      </c>
      <c r="E59" s="9" t="s">
        <v>42</v>
      </c>
      <c r="F59" s="10">
        <v>90.038095238095238</v>
      </c>
      <c r="H59" s="9" t="s">
        <v>52</v>
      </c>
      <c r="I59" s="10">
        <v>18.676128223495702</v>
      </c>
      <c r="K59" s="9" t="s">
        <v>52</v>
      </c>
      <c r="L59" s="10">
        <v>19.62668827660724</v>
      </c>
    </row>
    <row r="60" spans="2:12" x14ac:dyDescent="0.3">
      <c r="B60" s="9" t="s">
        <v>43</v>
      </c>
      <c r="C60" s="30">
        <v>59.885714285714286</v>
      </c>
      <c r="E60" s="9" t="s">
        <v>43</v>
      </c>
      <c r="F60" s="28">
        <v>113.52</v>
      </c>
      <c r="H60" s="9" t="s">
        <v>53</v>
      </c>
      <c r="I60" s="30">
        <v>20.827136733444142</v>
      </c>
      <c r="K60" s="9" t="s">
        <v>53</v>
      </c>
      <c r="L60" s="28">
        <v>19.557536466774717</v>
      </c>
    </row>
    <row r="61" spans="2:12" x14ac:dyDescent="0.3">
      <c r="B61" s="9" t="s">
        <v>44</v>
      </c>
      <c r="C61" s="30">
        <v>48.731034482758623</v>
      </c>
      <c r="E61" s="9" t="s">
        <v>44</v>
      </c>
      <c r="F61" s="28">
        <v>105.41134751773049</v>
      </c>
      <c r="H61" s="9" t="s">
        <v>54</v>
      </c>
      <c r="I61" s="30">
        <v>25.566452485627327</v>
      </c>
      <c r="K61" s="9" t="s">
        <v>54</v>
      </c>
      <c r="L61" s="28">
        <v>16.647217720151268</v>
      </c>
    </row>
    <row r="62" spans="2:12" x14ac:dyDescent="0.3">
      <c r="B62" s="9" t="s">
        <v>45</v>
      </c>
      <c r="C62" s="30">
        <v>48.134814814814817</v>
      </c>
      <c r="E62" s="9" t="s">
        <v>45</v>
      </c>
      <c r="F62" s="28">
        <v>84.918518518518525</v>
      </c>
      <c r="H62" s="9" t="s">
        <v>55</v>
      </c>
      <c r="I62" s="30">
        <v>29.264209603273724</v>
      </c>
      <c r="K62" s="9" t="s">
        <v>55</v>
      </c>
      <c r="L62" s="28">
        <v>14.381415451107509</v>
      </c>
    </row>
    <row r="63" spans="2:12" x14ac:dyDescent="0.3">
      <c r="B63" s="9" t="s">
        <v>46</v>
      </c>
      <c r="C63" s="30">
        <v>46.292929292929294</v>
      </c>
      <c r="E63" s="9" t="s">
        <v>46</v>
      </c>
      <c r="F63" s="28">
        <v>97.837037037037035</v>
      </c>
      <c r="H63" s="9" t="s">
        <v>39</v>
      </c>
      <c r="I63" s="30">
        <v>33.47272277091529</v>
      </c>
      <c r="K63" s="9" t="s">
        <v>39</v>
      </c>
      <c r="L63" s="28">
        <v>13.064289573203673</v>
      </c>
    </row>
    <row r="64" spans="2:12" x14ac:dyDescent="0.3">
      <c r="B64" s="9" t="s">
        <v>47</v>
      </c>
      <c r="C64" s="30">
        <v>68.912499999999994</v>
      </c>
      <c r="E64" s="9" t="s">
        <v>47</v>
      </c>
      <c r="F64" s="28">
        <v>104.23076923076923</v>
      </c>
      <c r="H64" s="9" t="s">
        <v>56</v>
      </c>
      <c r="I64" s="30">
        <v>29.757477023330157</v>
      </c>
      <c r="K64" s="9" t="s">
        <v>56</v>
      </c>
      <c r="L64" s="28">
        <v>12.345759049162615</v>
      </c>
    </row>
    <row r="65" spans="2:12" x14ac:dyDescent="0.3">
      <c r="B65" s="9" t="s">
        <v>48</v>
      </c>
      <c r="C65" s="10">
        <v>47.585185185185182</v>
      </c>
      <c r="E65" s="9" t="s">
        <v>48</v>
      </c>
      <c r="F65" s="10">
        <v>97.341666666666669</v>
      </c>
      <c r="H65" s="9" t="s">
        <v>40</v>
      </c>
      <c r="I65" s="10">
        <v>25.727521830900219</v>
      </c>
      <c r="K65" s="9" t="s">
        <v>40</v>
      </c>
      <c r="L65" s="28">
        <v>95.622906537007026</v>
      </c>
    </row>
    <row r="66" spans="2:12" x14ac:dyDescent="0.3">
      <c r="B66" s="9" t="s">
        <v>49</v>
      </c>
      <c r="C66" s="30">
        <v>66.303508771929828</v>
      </c>
      <c r="E66" s="9" t="s">
        <v>49</v>
      </c>
      <c r="F66" s="28">
        <v>110.72380952380952</v>
      </c>
      <c r="I66" s="28"/>
      <c r="L66" s="28"/>
    </row>
    <row r="67" spans="2:12" x14ac:dyDescent="0.3">
      <c r="B67" s="9" t="s">
        <v>50</v>
      </c>
      <c r="C67" s="30">
        <v>54.16</v>
      </c>
      <c r="E67" s="9" t="s">
        <v>50</v>
      </c>
      <c r="F67" s="28">
        <v>102.29292929292929</v>
      </c>
      <c r="I67" s="28"/>
      <c r="L67" s="28"/>
    </row>
    <row r="68" spans="2:12" x14ac:dyDescent="0.3">
      <c r="B68" s="9" t="s">
        <v>51</v>
      </c>
      <c r="C68" s="30">
        <v>52.982456140350877</v>
      </c>
      <c r="E68" s="9" t="s">
        <v>51</v>
      </c>
      <c r="F68" s="28">
        <v>94.422222222222217</v>
      </c>
      <c r="I68" s="28"/>
      <c r="L68" s="28"/>
    </row>
    <row r="69" spans="2:12" x14ac:dyDescent="0.3">
      <c r="B69" s="9" t="s">
        <v>40</v>
      </c>
      <c r="C69" s="30">
        <v>55.556643356643356</v>
      </c>
      <c r="E69" s="9" t="s">
        <v>40</v>
      </c>
      <c r="F69" s="28">
        <v>95.622906537007026</v>
      </c>
      <c r="I69" s="28"/>
      <c r="L69" s="28"/>
    </row>
    <row r="70" spans="2:12" x14ac:dyDescent="0.3">
      <c r="C70" s="10"/>
      <c r="F70" s="10"/>
    </row>
    <row r="71" spans="2:12" x14ac:dyDescent="0.3">
      <c r="G71" s="17" t="s">
        <v>73</v>
      </c>
    </row>
    <row r="72" spans="2:12" x14ac:dyDescent="0.3">
      <c r="G72" s="34">
        <v>96.063199873384278</v>
      </c>
    </row>
    <row r="73" spans="2:12" x14ac:dyDescent="0.3">
      <c r="D73" t="s">
        <v>63</v>
      </c>
      <c r="E73" t="s">
        <v>73</v>
      </c>
      <c r="F73" t="s">
        <v>72</v>
      </c>
      <c r="G73" t="s">
        <v>74</v>
      </c>
      <c r="H73" t="s">
        <v>71</v>
      </c>
    </row>
    <row r="74" spans="2:12" x14ac:dyDescent="0.3">
      <c r="D74" s="28">
        <v>25.727521830900219</v>
      </c>
      <c r="E74" s="34">
        <v>96.063199873384278</v>
      </c>
      <c r="F74" s="28">
        <v>95.622906537007026</v>
      </c>
      <c r="G74" s="30">
        <v>25.727521830900219</v>
      </c>
      <c r="H74" s="30">
        <v>99.278088578088571</v>
      </c>
    </row>
  </sheetData>
  <pageMargins left="0.7" right="0.7" top="0.75" bottom="0.75" header="0.3" footer="0.3"/>
  <drawing r:id="rId17"/>
  <extLst>
    <ext xmlns:x14="http://schemas.microsoft.com/office/spreadsheetml/2009/9/main" uri="{A8765BA9-456A-4dab-B4F3-ACF838C121DE}">
      <x14:slicerList>
        <x14:slicer r:id="rId18"/>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6C773C-64C3-4954-9FFC-91C54C62D223}">
  <dimension ref="C3:L21"/>
  <sheetViews>
    <sheetView showGridLines="0" showRowColHeaders="0" zoomScale="80" zoomScaleNormal="80" workbookViewId="0">
      <selection activeCell="U37" sqref="U37"/>
    </sheetView>
  </sheetViews>
  <sheetFormatPr defaultRowHeight="14.4" x14ac:dyDescent="0.3"/>
  <cols>
    <col min="1" max="1" width="14.21875" style="12" customWidth="1"/>
    <col min="2" max="2" width="16.21875" style="12" bestFit="1" customWidth="1"/>
    <col min="3" max="3" width="12.33203125" style="12" customWidth="1"/>
    <col min="4" max="4" width="14.21875" style="12" customWidth="1"/>
    <col min="5" max="5" width="44.5546875" style="12" customWidth="1"/>
    <col min="6" max="6" width="8.88671875" style="12" customWidth="1"/>
    <col min="7" max="16384" width="8.88671875" style="12"/>
  </cols>
  <sheetData>
    <row r="3" spans="3:5" ht="31.2" x14ac:dyDescent="0.6">
      <c r="C3" s="32"/>
      <c r="E3" s="16" t="s">
        <v>58</v>
      </c>
    </row>
    <row r="17" spans="4:12" ht="21" x14ac:dyDescent="0.4">
      <c r="D17" s="13"/>
    </row>
    <row r="20" spans="4:12" ht="21" x14ac:dyDescent="0.4">
      <c r="L20" s="15"/>
    </row>
    <row r="21" spans="4:12" x14ac:dyDescent="0.3">
      <c r="L21" s="14"/>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A343BF-15FD-4704-90DC-58A16CD2ACB3}">
  <dimension ref="D2:L21"/>
  <sheetViews>
    <sheetView showGridLines="0" showRowColHeaders="0" topLeftCell="B1" zoomScale="75" zoomScaleNormal="70" workbookViewId="0">
      <selection activeCell="A12" sqref="A12"/>
    </sheetView>
  </sheetViews>
  <sheetFormatPr defaultRowHeight="14.4" x14ac:dyDescent="0.3"/>
  <cols>
    <col min="1" max="1" width="14.21875" style="12" customWidth="1"/>
    <col min="2" max="2" width="16.21875" style="12" bestFit="1" customWidth="1"/>
    <col min="3" max="3" width="12.33203125" style="12" customWidth="1"/>
    <col min="4" max="4" width="14.21875" style="12" customWidth="1"/>
    <col min="5" max="5" width="44.5546875" style="12" customWidth="1"/>
    <col min="6" max="6" width="8.88671875" style="12" customWidth="1"/>
    <col min="7" max="16384" width="8.88671875" style="12"/>
  </cols>
  <sheetData>
    <row r="2" spans="4:4" x14ac:dyDescent="0.3">
      <c r="D2" s="12" t="s">
        <v>69</v>
      </c>
    </row>
    <row r="3" spans="4:4" ht="31.2" x14ac:dyDescent="0.6">
      <c r="D3" s="29" t="s">
        <v>68</v>
      </c>
    </row>
    <row r="17" spans="4:12" ht="21" x14ac:dyDescent="0.4">
      <c r="D17" s="13"/>
    </row>
    <row r="20" spans="4:12" ht="21" x14ac:dyDescent="0.4">
      <c r="L20" s="15"/>
    </row>
    <row r="21" spans="4:12" x14ac:dyDescent="0.3">
      <c r="L21" s="14"/>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D4A927-38DA-4C8D-9AD5-2AE4EEA32293}">
  <dimension ref="D2:L21"/>
  <sheetViews>
    <sheetView showGridLines="0" showRowColHeaders="0" zoomScale="86" zoomScaleNormal="70" workbookViewId="0">
      <selection activeCell="S8" sqref="S8"/>
    </sheetView>
  </sheetViews>
  <sheetFormatPr defaultRowHeight="14.4" x14ac:dyDescent="0.3"/>
  <cols>
    <col min="1" max="1" width="14.21875" style="12" customWidth="1"/>
    <col min="2" max="2" width="16.21875" style="12" bestFit="1" customWidth="1"/>
    <col min="3" max="3" width="12.33203125" style="12" customWidth="1"/>
    <col min="4" max="4" width="14.21875" style="12" customWidth="1"/>
    <col min="5" max="5" width="44.5546875" style="12" customWidth="1"/>
    <col min="6" max="6" width="8.88671875" style="12" customWidth="1"/>
    <col min="7" max="16384" width="8.88671875" style="12"/>
  </cols>
  <sheetData>
    <row r="2" spans="4:5" x14ac:dyDescent="0.3">
      <c r="D2" s="12" t="s">
        <v>69</v>
      </c>
    </row>
    <row r="3" spans="4:5" ht="33.6" x14ac:dyDescent="0.65">
      <c r="D3" s="29" t="s">
        <v>68</v>
      </c>
      <c r="E3" s="33" t="s">
        <v>70</v>
      </c>
    </row>
    <row r="17" spans="4:12" ht="21" x14ac:dyDescent="0.4">
      <c r="D17" s="13"/>
    </row>
    <row r="20" spans="4:12" ht="21" x14ac:dyDescent="0.4">
      <c r="L20" s="15"/>
    </row>
    <row r="21" spans="4:12" x14ac:dyDescent="0.3">
      <c r="L21" s="14"/>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a 3 2 1 6 b f 8 - 1 1 7 5 - 4 1 9 2 - a c d b - b d f 5 5 d 7 6 3 6 1 a " > < C u s t o m C o n t e n t > < ! [ C D A T A [ < ? x m l   v e r s i o n = " 1 . 0 "   e n c o d i n g = " u t f - 1 6 " ? > < S e t t i n g s > < C a l c u l a t e d F i e l d s > < i t e m > < M e a s u r e N a m e > A v e r a g e _ F a r e _ t r i p < / M e a s u r e N a m e > < D i s p l a y N a m e > A v e r a g e _ F a r e _ t r i p < / D i s p l a y N a m e > < V i s i b l e > F a l s e < / V i s i b l e > < / i t e m > < / C a l c u l a t e d F i e l d s > < S A H o s t H a s h > 0 < / S A H o s t H a s h > < G e m i n i F i e l d L i s t V i s i b l e > T r u e < / G e m i n i F i e l d L i s t V i s i b l e > < / S e t t i n g s > ] ] > < / 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 m o n t h l y _ t a r g e t _ n e w _ p a s s e n g e r s 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 m o n t h l y _ t a r g e t _ n e w _ p a s s e n g e r s 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 C o l u m n s \ t a r g e t _ n e w _ p a s s e n g e r s 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 C o l u m n s \ s t a r t _ o f _ m o n t h < / K e y > < / a : K e y > < a : V a l u e   i : t y p e = " T a b l e W i d g e t B a s e V i e w S t a t e " / > < / a : K e y V a l u e O f D i a g r a m O b j e c t K e y a n y T y p e z b w N T n L X > < a : K e y V a l u e O f D i a g r a m O b j e c t K e y a n y T y p e z b w N T n L X > < a : K e y > < K e y > C o l u m n s \ m o n t h _ n a m e < / K e y > < / a : K e y > < a : V a l u e   i : t y p e = " T a b l e W i d g e t B a s e V i e w S t a t e " / > < / a : K e y V a l u e O f D i a g r a m O b j e c t K e y a n y T y p e z b w N T n L X > < a : K e y V a l u e O f D i a g r a m O b j e c t K e y a n y T y p e z b w N T n L X > < a : K e y > < K e y > C o l u m n s \ d a y _ t y p e 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 d i m _ r e p e a t _ t r i p _ d i s t r i b u t i o n 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 d i m _ r e p e a t _ t r i p _ d i s t r i b u t i o n 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 C o l u m n s \ t r i p _ c o u n t < / K e y > < / a : K e y > < a : V a l u e   i : t y p e = " T a b l e W i d g e t B a s e V i e w S t a t e " / > < / a : K e y V a l u e O f D i a g r a m O b j e c t K e y a n y T y p e z b w N T n L X > < a : K e y V a l u e O f D i a g r a m O b j e c t K e y a n y T y p e z b w N T n L X > < a : K e y > < K e y > C o l u m n s \ r e p e a t _ p a s s e n g e r _ c o u n t 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 c i t y _ t a r g e t _ p a s s e n g e r _ r a t i n g 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 c i t y _ t a r g e t _ p a s s e n g e r _ r a t i n g 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 C o l u m n s \ t a r g e t _ a v g _ p a s s e n g e r _ r a t i n g < / 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2 2 5 7 0 c 6 d - 4 e 9 4 - 4 8 2 e - 9 8 7 9 - 7 7 b e 0 9 7 a 5 2 2 a " > < C u s t o m C o n t e n t > < ! [ C D A T A [ < ? x m l   v e r s i o n = " 1 . 0 "   e n c o d i n g = " u t f - 1 6 " ? > < S e t t i n g s > < C a l c u l a t e d F i e l d s > < i t e m > < M e a s u r e N a m e > A v e r a g e _ F a r e _ t r i p < / M e a s u r e N a m e > < D i s p l a y N a m e > A v e r a g e _ F a r e _ t r i p < / D i s p l a y N a m e > < V i s i b l e > F a l s e < / V i s i b l e > < / i t e m > < / C a l c u l a t e d F i e l d s > < S A H o s t H a s h > 0 < / S A H o s t H a s h > < G e m i n i F i e l d L i s t V i s i b l e > T r u e < / G e m i n i F i e l d L i s t V i s i b l e > < / S e t t i n g s > ] ] > < / C u s t o m C o n t e n t > < / G e m i n i > 
</file>

<file path=customXml/item14.xml>��< ? x m l   v e r s i o n = " 1 . 0 "   e n c o d i n g = " u t f - 1 6 " ? > < T o u r   x m l n s : x s i = " h t t p : / / w w w . w 3 . o r g / 2 0 0 1 / X M L S c h e m a - i n s t a n c e "   x m l n s : x s d = " h t t p : / / w w w . w 3 . o r g / 2 0 0 1 / X M L S c h e m a "   N a m e = " T o u r   1 "   D e s c r i p t i o n = " S o m e   d e s c r i p t i o n   f o r   t h e   t o u r   g o e s   h e r e "   x m l n s = " h t t p : / / m i c r o s o f t . d a t a . v i s u a l i z a t i o n . e n g i n e . t o u r s / 1 . 0 " > < S c e n e s > < S c e n e   C u s t o m M a p G u i d = " 0 0 0 0 0 0 0 0 - 0 0 0 0 - 0 0 0 0 - 0 0 0 0 - 0 0 0 0 0 0 0 0 0 0 0 0 "   C u s t o m M a p I d = " 0 0 0 0 0 0 0 0 - 0 0 0 0 - 0 0 0 0 - 0 0 0 0 - 0 0 0 0 0 0 0 0 0 0 0 0 "   S c e n e I d = " 5 3 4 c d 2 3 a - 8 1 3 6 - 4 1 6 a - 9 a 4 3 - b 1 3 9 6 4 a 1 5 f 7 d " > < T r a n s i t i o n > M o v e T o < / T r a n s i t i o n > < E f f e c t > S t a t i o n < / E f f e c t > < T h e m e > B i n g R o a d < / T h e m e > < T h e m e W i t h L a b e l > f a l s e < / T h e m e W i t h L a b e l > < F l a t M o d e E n a b l e d > f a l s e < / F l a t M o d e E n a b l e d > < D u r a t i o n > 1 0 0 0 0 0 0 0 0 < / D u r a t i o n > < T r a n s i t i o n D u r a t i o n > 3 0 0 0 0 0 0 0 < / T r a n s i t i o n D u r a t i o n > < S p e e d > 0 . 5 < / S p e e d > < F r a m e > < C a m e r a > < L a t i t u d e > 0 < / L a t i t u d e > < L o n g i t u d e > 8 2 . 5 < / L o n g i t u d e > < R o t a t i o n > 0 < / R o t a t i o n > < P i v o t A n g l e > - 0 . 0 0 8 3 6 4 3 3 9 3 0 6 3 4 5 8 < / P i v o t A n g l e > < D i s t a n c e > 1 . 8 < / D i s t a n c e > < / C a m e r a > < I m a g e > i V B O R w 0 K G g o A A A A N S U h E U g A A A N Q A A A B 1 C A Y A A A A 2 n s 9 T A A A A A X N S R 0 I A r s 4 c 6 Q A A A A R n Q U 1 B A A C x j w v 8 Y Q U A A A A J c E h Z c w A A A 4 M A A A O D A V F B H 5 4 A A C u T S U R B V H h e 7 Z 3 5 k x z H d e c / W d X n d M 9 9 A D O D + y Z A A A R A U K T E Q 6 R I a m V J t s O O s H f l W G / s O m L D / 9 l G 7 D q 8 a 8 m y Z Y n 3 B R A H c R C H c G N u Y O 7 p u 6 7 M / S G r q q u P w Q 1 S 0 9 P f Y b K q q 0 9 U 1 r f e e 9 9 8 + V L 8 y 6 c n F W 2 0 0 c Y z g V F / o I 0 2 2 n h y i F 9 / 9 n X b Q r X R x j N C 2 0 K 1 0 c Y z R J t Q b b T x D C F + / d m p t s v 3 P U M I Q T a d Y q i / h + G + b l K J G M m 4 A U o h p U Q p 5 T e J Y R i Y s T h C C K Q C 2 / E o V m x m F p a 5 v 7 B M 2 b L r P 7 6 N 7 x D i N 5 + 3 C f V d w z Q M D u 7 e y s b e T g w U r u s C o J T C t i x M 0 0 Q Y B k r p r n E c B 1 A Y h o k Q Q r / O t u j o y I B P y K C t W D H 6 M y A R T M 7 n u H J 7 H C l l z f e 3 8 f z Q J t R 3 h N 6 u D K 8 d 3 I 1 y X a S U l E s l 4 o k E r u s y P 7 9 A f 3 8 f y 8 v L e J 4 k l 8 + x b e t W p q e n G R 0 d x T B 8 z 1 w p E A L P c z H N m E 8 4 g R C a V M V C g W x n J 0 I I l k o m / V m l L Z p p k s + t c P L 6 N I 5 P 3 j a e D 8 R v P j / d J t R z Q m d H m l f 3 b c a y L F L p N F J K X N f l 3 L k L H D 3 6 U m i B 8 K 3 T a i g W i y w s L L B x 4 0 a W l 5 c Y H B x C C I H r O C j A t m 2 E E S O d S m A Y B s V i k U Q i j m 2 7 G I l O s i m Y y 8 N Q t 0 k 8 Z u J K x V e X b l M s V + q / q o 2 n h P j X L 9 q E e t Y 4 s m c b v e k Y t m O T T K Z w X Z f l 5 W V M 0 w S g s 7 P z k c k U x W L J Q C q Y u n m e n T t 3 s L C w w M D A A J m M d v 0 U 2 o o 5 j k M y m d T H l K J Y L O K 6 L n 1 9 f U g p M U 0 D 0 4 y R S C a 5 M 7 P I 1 b u T t V / U x h O j T a h n B C E E 7 x x 7 E U P a O K 6 L 6 7 r E Y o F b V k u a B x H o 6 v 0 Y A x l F I i a p O A Y b O j 0 A T t 5 0 O L 7 d w D A M h B A 1 7 5 m e n m F k Z L j m W B T R 1 3 u e R 7 F Y p L O z E 9 M 0 i M X i 5 H J 5 E p l O v r h w r e Z 9 b T w + 2 o R 6 B j i + b x s 9 m R S z s 7 N k s 1 n i 8 X i o z O G H P t M 5 g 5 E u T Y 5 m W I 1 k S i n y h Q J d n Z 3 1 T 9 W g V C o j p U e h U G R 4 e G P 9 0 y G i 5 A q E j P m 5 e c q V C r t 3 7 2 L s / i J X x 2 Z q 3 t P G o 0 P 8 6 5 d n m v d k G w 9 F N h l j / + Z B U s k U K y v L d H R k + W I s y 4 9 3 l V F S M j U 1 T f / A I O f P f c N r r 7 2 K b d u M j 0 + w a 9 f O G g L N z c 6 R S i c p F I p Y l k 1 n Z y f X Z m P s H r A Y u z v O i w c P k E q l a r 7 7 Y R g b G 2 f r 1 i 0 N 1 i y K 4 L l g W y 6 X 6 e r q w j R N P r t 4 k 7 L t 1 L 2 j j Y d B / L Z N q M e G Y R i 8 f / w A j m 1 h W R Y l 2 + D k e I o f 7 6 p g C k W l U i G Z T G J b F g k / l s G 3 N k t L S 8 T j M T K Z L H f H x l i Y X w D g y J G X M E 0 T K S W l U o n J y U l 2 7 9 4 d x l 2 P g 0 C G D 1 x O z / N w H Y d c L s / Q B i 1 o R H H 9 + k 1 M U 9 D T 2 8 v g w A C m a W I Y B q V S h Z P X J 1 a 1 n m 0 0 o k 2 o x 8 S h X V u p y E 4 2 d h R R S n F r I c 6 d B Z O Y q d i V v k s 6 m a B i 2 X R 2 D 5 B O w O 3 b t x k Z G Q m F A 3 x i f X v x I p b t U C g U O H L k J Z a X l x k Y H C C b y d Z 8 3 + P C t m 0 S i U T N s X K 5 S M y M E / e P u 6 5 L u V w m F o s h p U Q I Q S a T C V 1 A / J u G Y R j E 4 3 E u 3 B j j 3 n K x 5 j P b a A 7 x 2 y / P t g n 1 i H j 1 4 C E 8 p 4 R X W W Z u d p Y t W 7 f y w b U k w j C I C c m m H s m u w e o g b Y D b t 2 + T z W Y Z H B x E C M H v f / 8 B 7 7 / / L s v L y + T z B T Z v 3 k S l U u b a t R s c P n w o 8 o 2 P j l K p G A 7 0 e p 6 H b V m A Q k p F P B E n H k 9 Q K Z e 0 + i c 0 W a i L q Q C s S o V Y P I 5 h C H + s S x K P J 1 D A x + d v 1 r y 2 j U a I 3 3 7 V J t T D Y A i I d b 1 E x X L Y m F o g q x Z I p V L 0 9 f X y 0 Y 0 U U s F b O y v E z d X F B S k l F y 9 + S 2 9 v L 0 p J S u U y e / f s 4 c y Z M 8 R j C f K F P M l k k s H B Q X b u 3 F H / 9 k e C 4 z j E 4 / H 6 w z U o l 8 u k 0 + n I 4 x L p d A d K K a T n Y d Y p k / G 4 T n O K x W L M z s 5 x 9 X 4 e 1 1 t d X F n v E P / W J t Q D M T L Y x 0 x 5 M 5 7 n 8 O a O M p 9 9 9 j l K e k h M 3 I 3 v h K / b m 7 7 B 0 N A Q n u c x O z u H Y R p s G h 1 F C M H s 7 P 1 w M D a K Y l G 7 U V F 3 M J 8 v c H f s L g s L i / z o h 6 9 x 7 9 5 9 N m w Y o l j I 4 3 k e v X 3 9 C C G q 2 R N P A S l 1 b m A + t 0 I q 3 Y F p m p i m i e f p s S r L s l B m i h N j a d 7 d Y 3 H 6 9 F m M 7 h 3 Y i T R O o a 0 E N o P 4 t 6 + + a R N q F f Q N 7 e f I q I P n e U g p m V m 0 G O q J g 1 J c n I 4 z W z B J x R S v b L G I m 7 W n 8 Z t v z j E w 0 E 9 / f 3 8 N Y Q I o p f j s s y 9 4 6 6 0 3 A J i b m 6 O / v x / 8 + A V g f n 6 e g Y G B m v e t h m K x Q O Y x 4 q 9 g n K x S q R C L m c R i 2 r K 5 r k M 8 n m B l e Z n u n h 4 K + T y n 7 w 9 h G O A 6 L v / p R f j k d p a O t E l p 7 l z 9 x 6 5 7 i H 8 7 0 S Z U M x x / Y R + d C b d K p p k Z H M 9 g 0 8 h g + J q o e 1 f x B C m f V I u L i / T 2 9 j Z Y p A C O 4 3 D x 4 i W O H T s S H r t / f 5 Y N G 4 b C x 5 7 n c f H i J Y 4 c O R w e e x g q 5 R K x e I J Y L F b / F F J 6 G I Z W D A u F A v G Y z p Q Q f r J t q V R s I K R t W x i G S T w e x 1 O C 8 9 M J l G s x 3 B v n z n K G j n S M 8 k K b V F E Y A m i 3 2 v b 6 4 Y M k D A / b t p m Z m a F c L j M 0 N E Q i V i W Q J 2 v v Q w G Z A C Y n p 1 Y l k 5 S S l e W V G j I B L C z M M z l R T Q G y L I s X X 9 x f 8 5 q H I Z X u C M m k l M K q V H B d P Z Y U u J e 2 b S F Q m L E Y Q g j K J X 0 8 E D Q A K p U y A I l E E s / V N x V T K J a K g h U 7 z b X Z O M d G i x R L D v H u Q w 3 n b z 0 3 o / H Q + m 5 H D x w i r s r M z N w L 5 e R k M s n 8 / A J D Q 0 M o P w P C E O H 1 V w M p J Z s 2 j d Y f 5 s q V K 1 y 5 c p V y p c z A Y K 0 b 5 z g O x W K Z T Z s 3 h c c 6 O j q Y n Z v n y y 9 P k M v l K J V K N e 9 5 G I Q Q J F O p 0 J X r 7 O w C n y S Z b G d I v H S H l s s B y v 5 3 5 H M r W B W d O J t M p X A d h 0 q 5 z A + 2 W O G / / + u 7 c X 6 0 t Y R l S 9 I 9 L z S c x / X a j C b H 1 m 3 L D L 7 E m T u S 0 2 O C 0 Y 1 9 5 P N 5 0 h 1 a A R N i d Q U v C s M w m J q a r j k 2 N T X F / v 3 7 2 b / / B T I R S 4 C v u t 2 7 d 4 / j x 4 / V H A c Y H R n G M A 0 6 O j p I J p N 8 8 f k X L C 8 v 1 7 / s s R A M + t Z D C E G 6 o 4 O V 5 S U G B j e Q 9 D M z P M 8 j n k i Q T K W I U + K d 3 R W U U n h S M b 4 o U N K l Y J l s 3 b S 7 4 X y u x / b 0 U l G L I D t 4 g F z B Q X k O L w z k U U r p w U 7 8 u U a + y / Q w / N M / / T N S S i 5 d v s z 5 8 x e Y n p 5 m Z G S k / m X g C x H L y 8 t s 3 r y 5 / q k Q y 0 v L 3 L 1 7 F 9 M 0 e f 2 N 1 8 l m s 3 z y 6 W c s L S 2 F E w c D o p d 9 q x I g X y g w N z f H 3 P w 8 n i 9 1 i 5 p X 1 M K x b b q 6 e y i X q 9 b Q N P W k x k q 5 T D K Z Q q B 4 Z 5 c m 1 a 0 F E 9 d T x A 2 X z T 0 e w 0 N 7 a j 5 v P U L 8 7 u S 5 h 9 9 2 W x z Z v u 3 k K x l s x 2 W T v E A + n 6 e r u 4 u d O / R 4 k O M 4 f H s n x / D G Q T b 6 2 d + r Y X Z 2 l u X l F f b s 2 V 3 / F P g u 4 V d f n c A w D A 4 f P t R U A a y H l J L p 6 W k W F 5 c w h G D D x g 3 0 9 f V R K p W Y n Z t j Z n q G X C 7 H e + + 9 y + L i E q f P n O X I S 4 c Z H R 2 h V C p R L B a 5 O z Y B S r J p d J i u z k 4 y v g s Y f L 6 + a W i l 0 H U c L K t C J t u J 4 z j h d A 9 t q Q X 5 X I 5 l 2 c u N u Q T 4 2 R U H R z w c K b h 7 b x 7 h P Z 0 V X c s Q v z t 5 f l 0 T y o i l c B O 7 c B y H 7 e Z V t m 7 V 1 m J p a Z l M p o N y u c z 1 l T 6 W y z E 2 d n m 8 u P H h C a N f f n m C 1 1 7 7 Q d O x o j / 8 4 S P e f f f t V U W L R 0 G l U u H 6 9 Z v k c i t k s 1 m u / f E 6 m 7 d s R g h F R 0 c G M x Y j n U q R S i U Z H R 3 l 8 u X L Z D I Z U q k 0 6 X S K b D Y b 5 g 0 a h k G 5 X M I 0 D B z H p c N P Q a o f A L Z t S 4 s U v u o Z j y f 4 6 G b K n 0 Q s i J k C M F D K I + m u 3 4 w K 8 b u v 1 z e h R P Y Q x 4 b z / P H y O b q 7 u t i y p e p + O Y 6 D E I J r 9 w 2 m C 2 k M A a / v s E i Y C g V 8 M 5 n g 2 K b a o i i 3 b t 5 C G I I d v n W r x + L i I l a l w v A q b u C T 4 O q V q w w O D X D y 1 D l + 9 t O f 1 M y Z 8 j y P 2 7 f v s H v 3 L v B z / Q r 5 P H 3 + m J d S i k I + R y q Z I h 5 N 5 J U S E b k h l I p F O o K J j E o i h M F i y e T c l M 4 P F O F g s 0 J 5 L m n u h O 9 d T 2 i 8 h a 4 j v L J z m D e 3 5 U n F P D a N j t a Q S S l F L B b D N E 2 2 D u j T J B V 8 d i v J h z d S / O Z s B c f T F 2 2 u o p 9 f W c m x d d s 2 O g Z 3 8 e m t J B / f T P H B 9 d p p F 3 1 9 f X z 2 + Z c 1 x 5 4 W E 5 N T d H R k 2 H n 0 Z 0 g p K R a L / O t v / x 2 A X C 5 f M z / q 8 8 + / o L e v L 3 w s h K C z q 7 u G T A D C M K h U K j i O v m E E Z M I n 6 f z c L E W r a m W V U h h I H a U J g 7 J a P S 5 s Z Y j / + P r C u r R Q x w / u I y N s C h U X 6 S m S M V 2 u K 0 B 0 v + w K y r b g m 0 n / b g x k l 7 8 i 3 / P D 8 D X 4 7 2 n m y h k C E u 4 c y e J N O t I J t m z Z Q u d D J g w + D p R S X L j w L a X u 4 x z b X O H s 1 y c Z 2 j C E l J L r 1 2 / w i 1 / 8 W f j a / / v / f s 3 o y A i v v P J y z W c A L C 3 M Y 8 Z i d H R k U B D m B R b y O b K d X e E 2 + H e e H E t S t K v 3 Z C E E p i G Q S i F d h 4 T I k x B L k W 9 o f a x L 2 T w W M 8 g a O q X o 0 n Q M 0 1 i d T A B u p c D p 2 z p 2 6 k p L D v d P c e z o Y U y j 9 n X N y I R v 2 V R y g C N H j z C 6 4 + A z J R P + 9 5 b L J X 6 4 3 e J + P k 6 2 f 5 S O j j S 5 X J 6 f / e y n N a / 9 y 7 / 4 J Q c P H u D 2 7 U a X r L d / A D M W x z B 1 d k S A b G c X t m 2 T 7 e z C d Z x Q e h / M e g 3 n T U q l T 7 I w q H j p h n P f 6 m 1 d u n y v 7 9 8 e B t c L R Y E p V i c T Q G c 2 Q 3 r h K 9 7 Z V e L l 0 Q o C i M V M 3 t 5 l c W T U R t S / o Q k s V 3 A v b 9 K T 1 l J 3 0 R Y U r G d z + i e X T B b i + / l 2 S j K x b D J r 7 K G v v 5 / p 6 e k G Y U Q I Q T q d 5 v 7 s L L Z t o 5 T i y y 9 P c O b M W T 7 7 / A v m 5 + Y 5 f f p M w 0 C y 4 Y 9 k x + J x 4 v E 4 t m 0 x u a x T m Y 5 v t s L X q c B S G w Z g k L M 2 h M + t B 4 j f n 7 r Y e A W 1 M P Z s G W Z D Z 8 I n l O K D 6 0 l + s l u n 2 j Q j U 4 B i s Y j j u p R L Z Q Y G + s M 7 u C v h k 5 u P N j 3 d F I q 3 d + u L 7 5 N b K X 6 8 8 + n L e H 1 6 K x n G c l H Y K 1 O 8 v E 0 y N F j N P Y x C K c X V P 1 7 j 4 s V L j I 4 O U y 6 V e P / 9 9 8 L n z 5 4 9 z 9 G j h 1 H K w D B 0 d o Q Q g r I j W C o Z 5 C 2 D C Z 9 Q P 9 l d 4 c M b q d B C C z 8 / U E k X 1 7 b p S c 1 j i A c P N 7 Q K x O 9 P r y 9 C H d + x g W R S y 7 + L J c G Z 8 T j v 7 t E X 9 o M I F e D K 5 S v s P 1 D N s a s X H R 4 H w f c + K S x X 8 P n t W j E h i o Q J b + y o 0 M w T l V I y P j 5 O P J 5 g a G g Q p S Q X L 1 6 i r 6 + X H T t 2 I B X 8 5 m y R T F c / I 9 k K 6 W S M u 0 s x v C Z F a E e 6 P a Z X 9 A B w A C G 0 U u j Y F t K z G c g u 1 r y n V f F s f I 4 1 g j c O 7 S X t F 5 y U U n F 5 p p q V / S h k U k o x O K Q z w u e L x l O R 6 W n x 0 Y 3 U A 8 k E Y H v w 8 c 0 U u U o t o 0 6 c O M k n n 3 z K 8 P A w l y 5 d p l Q q k 0 g k e f n l Y 6 T T a V Z y O W 7 N x 8 h 0 a W l 9 t p x c l U w A 0 y v a U t X G U w B C l 5 R G s F L q q b 6 h h b F u C C U E O G U 9 S e / G n W l O n T q N Y 5 X Z 2 e 8 8 l E x K K W 7 c u M n U 1 B S D f m L r e X / 8 5 b u G V N o q 1 i W 7 r w q p 4 H 6 + W u h F S k k + X + S d d 9 4 m m U z y 0 5 + + x 4 U L F y F 0 A 6 / T k U 4 z t l S 9 2 e w d d J / M P R W A M B D C o O K s w s Y W g y F Y H 3 + v H 9 z L 1 N Q 0 p V K J n V s 3 8 s o r L + M a H S y V m 9 9 T l F + h 6 M S J E 8 z N z b N 7 9 y 4 2 b d L Z 4 B 8 + I 8 v k y i a + 2 C p Q C l Y q B h / d e P z v j p L D M A w 2 b B i s u Y m U S i V + 9 7 v f c + 7 c e W K m y d T U N A O p q i j R k 5 Z 4 j 0 j g 2 p u T r r u u / 2 e w X O h o 6 J e W + / v D m W 8 f 8 V S t b b y x f y t S S j x P S 7 1 K K d 9 l U / x k d + 3 d d 3 5 + D s d x G R r S Y z l K K R K J B E X b 4 M x E v K k I 8 C T 4 w V a b z u S j 3 b n n i 8 Z T W c V 3 9 1 T w p B 4 T U y i + O X u O l 1 8 + C v 7 M 4 L 6 + P p 1 Z H o / z 9 d e n 6 O n p Y V q 8 g M e D a 1 S s h m q m h o v n O r i O h e f a j P Y / 3 j S U t Y b m t + c W w 0 h / D 8 V i M S S H b v V 3 U z 2 p r 1 Q q 0 9 v b x / D w M K Z p E o v F m J u f 5 + x k g h N 3 E 8 + M T A D X Z x t n 1 t b j 2 m y M D 6 6 n n o p M c U O R K x v M F U 0 + v J H i k 5 t p 9 u / f x 5 2 7 d w E Y G B g I S 4 Y B Z L N Z 9 u 7 d Q 1 f + F O n 4 o 6 t z b / p p W Q G U U g i h 0 6 C E M A B B r v j w f / N a x r q Y Y L h n p I 9 0 O l 1 D o D t 3 9 M C m U n D l y l V W V l b A v 6 N G i 0 t + M 5 n k S n 4 7 S 6 V n f + 9 Z z d 2 M Y m L 5 6 S 9 A R w p O T S S 4 N K M J I x U s L C 7 R H 0 l B i u L A g f 3 8 / j / + w L F j x / A m P i Y V f z Q n 5 s p s n D d 2 6 m E B p Z Q + + w L d D 0 K 3 l U J j / 7 R S M / x / Z 8 u 2 / s 4 M M z P 3 Q j I p p V h Z W W H H j u 3 o r l b s 2 b O b 7 u 5 u k s l k T R Z D x R E s l R u L 8 z 9 L B B f 5 d 4 2 C z O A 1 W Y j N d V 0 c x 2 b / g R d w H J c 9 e 3 b x 6 u Z H m w u W i k n c q A U X I s x G D / 6 U T + j 6 f m q V 9 v B b 5 B r H w Z 0 j D A 4 O h K 4 e g G 1 r Z c 8 0 w D R 1 y e I o V s o G H 9 5 I 8 c W d B 8 v S z w L 3 C 8 + 3 C 8 Q q 9 4 I l O c T i 4 p K / O q J G o V D g 9 u 0 7 z M 0 t M D e 3 w B / + 8 C H j 4 5 O 4 r s s e v 4 D n g z C T M y n Z 1 S 8 M r B T 4 P 0 T o u / j U v f A l L Y f W d / k 8 v W J g Q C Y p J b l c j q t X / 0 h H 3 C N Z V z r 8 9 E S C 0 x M J f x z l + U M p f d d + X l j t 0 0 u 2 Q V f / K P l C I R x P m 5 t f Y N e u n S S 6 R z h y 5 D A / + 9 n 7 v P L K M e b n F 9 j S + 3 B C e V J w d 6 n u h P p E E v o B C I H r q c Z + a p H W 0 i 7 f l g 3 9 5 H J 6 O n v Q l p a W G R k Z Z t + + v Y w Y t 8 N + / 3 Y 6 z g f X U 6 w 0 i W u i g f b z w N 2 F 5 n H S q f E n F y L w u 1 g q U X 8 4 x F Q h w 4 X z e g z q g + s p p t V O x s f H G c g o 8 h X t 6 j q O y 9 z c X P 1 b V 4 X j Q V d K M Z g N 3 E n / 3 I V 1 0 w U K g e v q O h 2 t 1 h q v n h b C l q E e 0 u l U j R g h h C C V 0 n l n i 4 t L z M x M 8 8 H 1 F P c L t X f W e O S h / Q y V v W a 4 t Q q h o l M j n g f y l s H S s h Z j A M p O j C t 3 9 f T 1 V F w y O z v L 6 V O n O R B J t X o Y l s s m u Y p g r m A g m p y 2 w F a N T b X m a v U t 7 f I V l h d D M l m W R T 6 f R 6 S q y l Y s n i D T U 7 s 4 W d x Q v L F D F 9 r / L r F Q r C W P 4 + m A / m n w s L c L e 5 G R F 9 + v O Z Y Y e Z U b c z H y K 4 u c / P o U o 5 s 2 k U g k + H b 6 8 a 3 l l h 5 X 9 0 X 0 H y I A I f y 6 h o 1 9 t t b b 8 7 0 F f o / I p B I Y h h m 6 e t e u X a d U K t O d r n b u + N g Y 8 Z h J w l Q c G n F 4 d 0 + F t 3 Z Z J G P q m Y 4 3 P Q p u 1 1 m p E 3 c T z 9 3 V X F h c w R L d D T U G x 5 Z i f D X R y Z / / 8 h d s 3 r L F t + C P d q k E n 3 V s k 6 U V U n x J L 4 T e f 9 q b x Z 8 q W j a G G u j u J J X y F 2 4 G h D A Y G h q s C d I P H H i B d 3 Z X e H O n x V C 2 O o B Z d r 5 b M o F O K w o u s s / 8 K R n D X V 5 D F s e z x O F 9 W z i y 2 W 6 a F 5 h K d 6 I U n B x 7 P M s U f N a 1 2 Q S G q D 6 u h e 6 F U t l t 6 L e 1 3 l r W 5 d u + o Z e J i U l m Z 2 e 5 f P k y 8 / P z D e N J G z d u Z H 5 + v u Y Y z 0 A M e F J 8 e C P F 5 7 e S 2 J 6 + 4 F I x H b i P d D 1 c Y V s N d f / k G k g F X U n F D 7 d V J w g G S M Y k H 9 5 I U X q M O C 6 b r L K n 6 A i W y w b 9 a d e f d V h 9 X b A 7 P l F s 6 L e 1 3 h 7 9 b K 0 x l E s F U q k k f X 1 9 v H j g Q F j 1 J 4 p E I k E m k + H D D z / i 5 s 1 b e J 6 H J 3 X 8 8 n 3 B i n y 3 6 1 9 5 + z e 6 D W 7 Z o 0 I P r N Y f 1 b i 9 E O P j m y k 6 E o 1 m x H I f / 9 I o 1 B R t g a O b b P Y P u + j s Q f 0 d w d Y Q 4 D Y 3 X 2 s a L V l T Q h i 6 4 m l / f z + G o d c 5 G h 1 t X r Y r n U 7 z k 5 + 8 w / b t 2 z B N 8 6 F z j L 5 L B N M u X L m a 6 / R o E P U H I v A k X B i r 8 E L n J L 3 + 9 P z V C P g 4 S J i K e z m D h K n o z w Q V b v V z A q X r b C j V 0 H d r v b X k 6 h u p W K y m l k I 8 H q d S V 6 Y 4 i s X F p T B / 7 3 G m V D x v 5 C p 6 E u O j T r F f D Q E Z E 6 u s f 3 2 v m A V p k V o 5 h 1 G 6 9 0 S C Q U d c 1 b h 8 U g m m c 1 p o s V z l s 0 n p / 4 I G K O n n / L V I a 8 k Y q r c r g 1 I K 6 e e q C S E Y n 5 i s G Y 8 K 4 L o u f X 2 9 A H w 7 8 / 3 E T t 8 V b E 9 P 4 9 j c 6 z L g W w 0 A M x a j f 3 C Y b d u 3 8 / b h 7 q Y u 4 M N w d L P N s U 1 2 6 J o G s 3 t P j S f I V 4 R 2 + n x S h e 6 f U h S K T k P / r e X W k i 7 f x l 5 d O y 5 a u a e Z + D A / P 0 + h U A g f 3 8 8 / f t y w 1 v D Z 7 S R 7 B 1 1 e G r X 5 0 f a q G H F t P k k m 0 4 E Q o q l I s R q K h W V y N / 4 D Q 1 r E D E l P S v p z r j R y Z b 9 g i 3 / A F I G V 0 t t c v t L Q f 2 u 5 t a T L V y q X u H T p M m N 3 x 8 C v B d 7 b O 8 C c T 6 r r 1 2 8 w P 7 / A w M A A P T 2 6 1 s G J u 3 8 6 s d P z h O 0 K T k 9 o S 5 y O K x L + P W S x V P U H L V e E + 8 0 Q f X b H x g z 7 d 2 5 g Y n K S r 7 4 + z 2 L Z q I n 3 t G X S A Z R S C k 8 G w o T + / 9 J y u a H / 1 n J r S Z c v i c e B A / v Z u 2 8 v H 3 / 8 K W N j 4 y Q H 9 2 J V L D 7 / 7 A s G B w c Z G N A F S P B T c I q R L O l W x 0 r Z 4 O O b + g b y 5 q 4 K 2 3 p d P A l 3 / M H l Z G S l x m Y I n o 2 Z i o M j H j t 3 7 m R o Y J A d + 2 u r 0 U Z z K J U f P G n L V D 3 u 2 l 5 D / 6 3 l 1 p I + T l e X X q r F N E 2 O H D 3 C n j 2 7 2 d z r s W n T K G + 8 + T o L C w s 1 r / / 6 M Q c v W w G e F M z 4 o s G u Q Z d s Q n F 7 I c a N O X 1 s t T i q V M g B 8 O N d F X 7 s T y a 8 f f s 2 n V 2 d D H f V z u 5 V S o Z i R E A q Q T B r W l s t x 1 + 3 q l X Q k j F U V O G r O H r t o 3 j k 1 h G d / / R 9 l g L 7 P p G K K y 7 f i z G d 0 y f m 1 W 0 W P 9 5 V Y W x J T 7 k f c i 7 X v w W A 3 R 1 j 7 O g r I 5 T k i y + + Z G V l h X y + G o e a I t i L W C c p M Y Q E J X F l Y L k k U k m U l A 3 9 t 5 Z b S 1 Y 9 C r t U K Y b 6 u s j n 8 + E x / H V m g T + p M a f v G h V H V y S 6 c q 9 q n U 0 D X t t m 0 Z 2 S 3 H L 2 1 r w + w L 6 9 u 7 h 7 8 R O u X 7 / O a 6 + 9 C s C x Y 7 r Y C 8 B o t 8 7 q e G 2 r x X C n Q 1 d K F 8 U x 0 H X P l a r W 9 Q h c v / r + W 8 t / L e n y K V 9 S s m 0 b h M H X 5 6 7 V P C / 8 W u Y P C 7 5 b H Y H y N h u p 2 5 d J K F 7 e Y m P 6 i 1 3 X w 1 M G 7 7 z z N i + 8 s A / T N O n u 7 q 5 J 6 R p f j m G g + O p u k u l c j O W S 7 g / b V f S k 3 K r V 8 p t e X K B 1 0 J I u X 4 B 8 y e P i r S X s O u J I q Z 5 Z b b 1 W w M W Z e E 3 K k / C t V T N c e 0 C l J l 1 0 R p F N e C g l I w S S d C U 9 F k s G H X G P 7 p Q L S u o Y i x Z z + e p P S i s g u G M 6 V g E Z 6 + T 4 k X 1 Y V n V s p V A o R n M 1 1 z U O j u i J f m d 9 K T 3 A 2 7 t 0 Z k l 9 G t J M b p V 0 i 8 h n H N t s 8 d K w R c H S w o R S i l x Z 7 5 d t 2 N a j V / 0 I X M B W Q k v H U L l c H s M w 6 e 3 S l Y + C l d A n j Y O R U 7 C + 8 e 1 0 g o G s R 7 n J s M G B j Q 6 b / J g o i i Y J J 9 W x J 3 + b S X p Y j k J J L U q 4 U g s Q r i e Z y R l s 7 7 X Z l M n p B b N b 6 K 8 l X b 7 A Q n X 3 9 L F 3 0 C J m w r Z t W 7 l 6 9 Y + 6 z 5 t c E O s Z C w U T B P x x t j Z u G u 7 y 2 N 7 n Y Q i t C g b 4 6 m 6 S L + 4 k k a q a m a 9 n H O v B W q k U U 0 s C g b Z A Q k i S h m R b r 4 2 S i v 4 O l 5 6 0 S 3 + n q S 1 U k z 5 c q 6 0 l X b 4 A P T 1 d 4 S R D g B 0 7 d l C o t N a 4 x 7 O A P y T E 5 L L Z 4 P r l L I F U W h U M U H Y E F U f w 0 Y 0 U n 9 5 K M p M 3 u T A d D + O l i g 2 T y w b 9 H Q 5 S S l x P U X Y U t x Z M p J J c n N I r 0 F u 2 T e x J 5 6 X 8 i a I l X T 4 p 9 e J g i V h t k c q O j j R n 7 j S 6 M K s h t n q 4 0 L J Y K h t c v l e 1 V I 9 S K O b y T N z P I N f K X d z w K N u K p O l L 5 L 6 7 F z Q p J W f G Y 8 z P z d O V j T X 0 3 1 r + e / j Z W o P I + w m v h q E T M 6 O I p 3 Q W x a O g S W H V p 0 Z f x 3 P 4 0 G e M m Z z J t z N x p K q d N P g o U E p x f j K G V I q J J a F J F A z i + q 0 n 5 e B 5 E g V 0 d l V X l 2 8 F t G Q M N b 5 Y 9 A v U C y b v 6 1 S Z A N v 6 H t 1 C P Y 8 h k s X n U C P 9 e a D i a p f O 9 g S H h p 0 H F I x R Y d M C h M d 8 E Z T 0 c D 2 F l H o t Y y U l 0 v M Q y m O p B F L q a T N D g 9 0 N / b e W W 0 s m x z p K U K l o m X x x p R i K E E I I R r u f L I b K P u K y M 6 2 C l b J B T O i B 3 q F O j z d 3 W r y 5 0 + L w i M 2 7 e y q 8 s 7 v C 3 i E b M 6 g S F q Q T + a p e s F V K k j B 0 9 V 4 p J Y 4 r c V 3 J j j 4 b T 0 o y X V 0 N / b e W W 0 t O 3 6 j Y b j j u t K E 3 Q S U y B v W k e F Y r t q 8 l u A r G l 0 y + v K O X B D 0 / F Q 8 n E B o C e t O K I 6 O 6 h q F U K h y s D V p v y m G g w 8 X 1 q u T S F s v j x n 3 B 5 S k D 0 2 g t J 6 m 1 / j W R Z p p 6 E e V k P I Y h B B M T U + G F U j 9 Y 2 c a D U X Y E N + d i 5 C o G 5 6 Y S f H A 9 x Q f X U 5 w c S 3 B 6 I k n S 9 N i Q c R j K O i g p 2 Z B 1 Q H n c z 3 n M 3 j m L 5 f h E 8 j S Z g u Z 6 X k O / r f X W k i 4 f C F K p J I u L i 5 T L J b 1 f F u E F U q 2 7 3 R y x V e O F N q I I l L 2 S D d M r g u l l w d Z e m 8 U i e J 5 k z 6 C D 1 / t S q O w F s R T K R U o P w 6 S h 3 9 Z 6 a 1 k / Z r 7 o I I R g Z U W L E h 2 m z c r K C s V i E W v y R P 3 L a 1 C z x l E b q 8 D P F p e e L 4 d r 8 e H W n K B k 6 X o e 1 2 b 1 e J O 2 S C 5 J 0 8 H z X B z H I 2 U 4 v P n m k f o P X f N o 2 c q x s / k y V 6 9 e Y + v W L T i O S 8 x Q F C o K y 7 I 4 e v Q l 2 p R 5 O i g F 0 p f D p f T C r b Z G g V t X 3 V d S k j R d 9 g x Y K O n R m 7 L J Z t M N / b b W W 8 u 6 f I 6 n 2 L N n F 5 l M h s u X r t D b 2 0 e x 4 t D f 3 4 9 p m m z p r a p 9 I n K h t N j A / X N C 8 8 H a K p m q M r n 0 t 5 s 6 L b Z 2 W 7 i e i + e 5 z K y o h j 5 r h d a y L h 9 A J p N F S s l L R w 5 h 2 z Y O 1 U H E H f 3 V 8 a h 4 p I a C I W q X s m m j E V J q l y 7 a a u O k q l U S S u / 3 d 9 h 4 n l b 3 P M + l p 7 u 1 B n Q D t K R s H r S 5 f B n X 1 X N y U u k M o 9 0 2 E x O T C C E w j S q J o v O l j o x a v L b 1 6 W X 2 V k V o l V Q Q O w V u X 9 X l M 9 C W S e B y b L S M k h 6 e p 1 U 9 2 3 H p T 1 s c f e V Q Q 3 + 1 Q m t Z 2 R w B S 4 5 g f n 4 B z / O Y v X + P n p 6 e h l S k e n S n F Y m Y a r t + T R C N i a Q X 3 a 9 K 4 p 5 0 s R w P z 3 P Z N 1 B h L i d 5 a b i E 6 7 q 4 j k P W r N C b t E h 3 p B r 6 q x V a y 8 Z Q Q b N s h 5 u 3 b r N j x z b u 3 5 9 l a W m p / j o B 3 1 T r h d Y 0 6 i v 4 r H d U X b m q N a o K D t V 9 T T T J S N Y m a b p 0 J R 1 c z 9 O E c l 1 6 0 g 5 F m W 3 o p 1 Z p L R 1 D A Z R S v Q x v 3 I j n e Q w N D X L o k J 5 c + M 1 U b Y G W d 3 Z X a u r R T a 3 U B l L p V c p q r Q c 0 j 5 F q Y 6 i o 1 V L S Z b h L C x D F Y s E n k 4 f j u s S w O f L a K / V f 0 T J o W d k 8 a A r w P J d i s Y j n e S w u L g K w V J e k + j C 6 N J v R 2 v r w q x S F F i h K p o i 7 F 7 F Q Q x m b 4 5 v K e K 6 H 5 3 o Y h o n n W y f H d n A c l 2 Q 6 1 d B P r d J a 3 u U D Q Y U Y p h n D d T 1 M 0 w y r H U X n S g U F H g O k H l I 9 t b U R 1 N O r V f O i Z K p a r E g M 5 X l s 6 b b 0 O l u + C C G l x H F d H N f B c V 1 G d r / Y 0 D + t 1 F r e 5 Q N Y c k w c 1 2 F + f p 5 U K k V M a O U v i v G l W k J F a m W u G w Q T B H V K k c S r s 0 B e x C p 5 n o v 0 X H 9 f H z s 0 r F X V g D z F Q g H b c X A c B 9 v W 2 4 3 b d t Z / b U u h p V W + a L M t m 0 w m w 5 0 7 d 7 E s C + F X 4 4 l a q e j 8 p / S 6 t V D B 9 I v a g d r Q K k V d P E + T b K T T 4 v j m E j E C A U K L E I Z h + O q e i + M 4 d A 1 u a O i X V m s t O Q W + 2 d + S 2 Y X r O g w O D l A o F H l z R 9 G f Z l A l T o R b q y 5 O 1 n q o L d 5 f 4 8 Y F Z I q 4 d A G Z B B 4 v j Z R 5 d X O J k S 4 L 6 b t 4 n u v i u S 4 V y 9 b W y n G w H R v H t t l z 9 I c N / d J q f + v K s S l X b O b n F 0 g m k 7 i u d l e k 9 E I r 5 U a U 8 n S i e U b 6 z o F H n / H 7 p w 1 f c A j J V K v e 1 U j h E S s l p U d H z O H Y a J m 4 4 e p 4 y b d I g f j g u i 6 l Y l 7 H T o 6 L b T t 0 9 Q / W / 4 C W x L o i V D H V F / r y E x O T H B g q h a Q C + P R W t Z r s x q 7 m h L o 1 v 3 r l 1 L U E P c s 2 E j c 1 E E l q G b x O x e t K O B w Y q q C k q 4 n k u d r N 8 6 p k c l y X e D y B b d u 6 W R b 7 f v B W / U 9 o S R h B 7 Y X 1 0 u J d f d i O T b l c 5 p t x 8 F w H z 7 d W R K Z u d M S b E 2 r t o 7 r I b Z V I V W F B b 3 U C a y A 6 6 K Y t 0 E h X B U 9 W y e M 6 O g P C 8 e M k 2 3 H I 5 3 J U K h U q l Q q 2 b X P o z f c a + q F V 2 7 q y U A A i 2 4 f r u A x t G C I + 9 x W e 5 2 p S + R f R x z c T S K n I P 2 a 1 n z 9 5 R K x Q z b S L i C s n w 9 j J J 5 l / T J P L w 8 C j w 9 S W K X D z o s 3 x 0 4 t M 0 9 S y u e t h O z a d v Q P 1 v 6 Z l I b 6 + M b E u 5 a x 0 c Z Z 4 P M 6 J i S y x W B z D N D G M m L / V 9 f y E a J H 7 j f I X 4 Q x E G K X 8 t Z m C 2 K m 6 V l O 9 u q e k x J O a U E p 6 v L K 5 r N 0 7 x y e S p + M k 1 3 G w b Z u K Z e H Y D h X L o l Q q 8 c Z f / g o R V X t a H O t G N q 9 v L o K Z m X v E l Y 3 r u 3 2 e F 2 x d / 2 J b 2 / e a q u A Q E C d i p Y L k 1 i B G i o w n h e N N f r J r 4 P Z t 6 d b K X Y 1 1 c q q y u O 0 4 u I 6 L b d t Y t s 2 2 / Y c R h m g 4 9 6 3 c x K m b k 2 v 7 q n k K m E u T K B H n 3 L 0 M p h n D 8 J t p m B h m D G E Y / m q I V R 9 5 b S B K p F p Z P L B S g f X R l Y g i 2 x r r p L e B y 3 d 8 c 9 l 3 k T 0 c x 9 F u n u P i O D a 2 4 1 A s F P G k R 6 V i o Y T g 9 V / + b f 0 P a 3 m 0 i E / z Z P B 6 N 6 G k j e c E V k q 3 Y D 8 I x I O 7 d V R m f n j 2 3 3 e N K n F 0 T b z q r N q a O K l + T C m 6 D c W I Y L 8 a P 2 k i + d b I d b F s b Z U c V 1 s m 2 7 K R S m F Z W t l b j 2 Q C E K d u r V 8 L B W D b H u e / n c M w 4 x g x n f N n m P 7 W 8 O M p 3 1 I J Q 5 c m E y K I s b 4 f i 1 X r i q r g v 4 g l i o 4 v R R 7 L 4 H j V K o V x k / I l 8 u B Y R C 4 P l L + j o + V q o q u j 0 4 t 0 W p H N h X E P 2 3 Y Y S B X 4 s / / y K w x d 0 m j d Q Z y 6 N b W u C Q U w N r 7 E z G w J 0 4 x X y R S L Y x o m w i d V Q C j D i B L K A C E Q E K Z Z 6 M 1 z I p r S 4 o L e B k T S 3 V f r 2 t U R K i B P 8 J y f 9 F r v 7 k n P Q y m v d v K g 1 N k P 3 S m H b d 0 V P e b k u D r 7 w X G 4 M A G W b e H a N o Y s 8 / N f v E X / 8 K b 6 X 7 5 u I E 6 3 C Q X A 6 T P j O N L w r V S 8 G l M Z J o Z p Y B i m t l R C W 6 y o l R J + 7 r 7 A D 8 D 1 X r j / I I T P + j t K R d 4 W W J 4 A U S K F + 1 X i 6 P 0 H W 6 f A A t X E T A 1 W q d Z F 9 D y X P f 0 V k q a O m 1 x f g P h m D F z X x r U r u I 7 F / s 0 p f v T z v 4 r + 4 n W H N q E i O H n q L p 4 S G G Y c M x b H M G K Y p o l h B p Y q k N Q N R J 2 l a k Y s 3 2 b V c e p B B P O 7 o q 5 H Q u L Q h F Q B k U I h Q h M n J F p A m A i p a g U I q a 1 S P a H C 2 E r H V Y c 3 l n B d j 6 k l y e S S x H F s P M f C d W x c 2 6 K / v 5 u / + p u f 1 / 7 w d Q h x + v Z 0 m 1 A R f H X i J p 4 y M G M J 3 / 3 z x 6 e M g F i + + y e a E S u I q 6 r x V R h n B a 6 h f h D u B Z Z I I 3 D g f F M V k s n f C 7 e N R N I E e 5 B 1 8 l 2 9 w B p F 4 6 c m V i n Y K u l y Y E O J c s X j 2 2 n h C z c 6 2 d V 1 L F z H o r + v m 7 / + z 7 8 M f v m 6 h j j T J l Q D P v / y O p 7 S 0 r l 2 / X z r Z M a q 8 V T E 9 Q s G g g P r F O 7 X k w p R k 9 H e D A F p q o 8 j M d L D 3 D 1 8 d a + G W A G B q v t K + e N Q I a n q r V I g R m i F z w 0 y S Q I V 1 L F 9 C 1 W h q z P D r / 5 + f b t 5 U b Q J t Q o + / f w q n j J 8 t 6 8 6 R q U J V W e p I p k V j Z a K 0 O 0 L b V R w r C k C i 7 S 6 d Q o e h 0 Q K L Z W 2 Q j X W K S R R V Y g I L J N s N v M 2 U P X 8 A V 2 t 6 k W H F O z Q z e v q y v B 3 / + 2 v a 3 / + O o c 4 c 6 d N q N X w 6 S e X c a V A h J Y q S F H y S e W T q e o C V s m k F U C f R E 0 s V U N o F d i l h 1 g o v W m 0 U A G 5 p J L + 8 X o S 1 Q k S v k Q u v c D l q y N S Z F z K j Y z T u Y 6 F 5 9 j 0 9 f f y t 3 / 3 5 + H v b E N D n L k z 0 y b U A 3 D 5 8 h j T M 8 s I Q 6 t / U e V P G K a v + l X l 9 M D V C w g W l d W r K m C 9 t f I R t U z h Y / 9 R Q J o a c t W S q d E y N V H 1 o h J 5 1 N 2 L u H g B k Y J 0 L N e x c R 0 d O 3 m u w 0 / e f 4 O 9 L + w K f 3 Y b V Y i z b U I 9 F J W K z S e f X k K Y M T + B t i p S h O N T D Q J F h F D 1 7 p / m 1 6 p u X 9 X V 8 x 8 F x I o S K m q d Q m s V u H y + d Q o f e 5 E V B a P x U q M 8 H m Z I u I 6 f 2 x g Q y k a g + B / / 8 1 c k k 7 U r x b d R h T h 7 t 0 2 o R 4 F S i n / / 9 z M g A n F C i x X a 5 Y v K 6 Y 3 x V I 1 Y Q W C t I g i O + 4 Q h N F b N Y 6 j a f e W v H B i x U I F l U h H Z P C K T h y S q E y I 8 T 4 s P 0 k 8 Q 1 m 6 e V v P S q R T / 8 I + / C n 9 f G 8 0 h z t 6 9 1 y b U Y + D c 2 e t M z S w i f C l d m C a m U U 2 k j a p / N Q J F j a W q 0 i m 6 H y C w R P 6 D q s v n E 6 x Z / F T v 6 o W P A w L 5 p K o X I K K K X j D Z s r p v g 5 K 8 9 f a P O H B o b + Q X t r E a 2 o R 6 Q v z 6 X 7 7 Q 1 i r M T I + 4 f 1 F C G U Y o T I T k o t 5 K R R Q K 3 / o E C M h V u 6 0 l U 6 M I E R A r E j P V j z c F s V L E 3 f O c q p v n u Q 6 p V J J / + M e / a 0 r 6 N p p D f N M m 1 B P j 3 r 0 F T p y 4 j D A C Q l V d w E Y r F X U B 0 Z a K i L u 3 G p p Z K H 9 f k y m w R F V L F Z X H q 4 S q J 1 O E U I H 4 4 B P J N A T / 9 b / / D Z 2 d r b n k z P O E + G b s f p t Q T 4 m P P v i a p e U i Q u g U p a q 1 C k g V s V Z + P B W S 6 g H i B D y M U I F E X h 3 Q b V D 1 m p H J T 3 i N 1 o 7 w X A f D E O z b v 4 d 3 3 n u 9 / l e 0 8 Y h o E + o Z Q S n 4 7 W 8 + o V R y Q l I 1 S 6 a t d f 0 i s j r U E c t 3 8 f A / v E G Y i L Z q v B R Y p s B K 1 Q g P N Y T y B Q j P x R C w b f s W f v 4 X 7 0 W + v 4 0 n g T j X J t Q z x z d n r 3 D t 2 h g I Q 1 u t G k m 9 l l i G E B g G e H I 1 K 1 V L J P w 4 q o Z I U S E i o u r V W 6 X A z Z P S R U l d 5 / 2 n P / s x O 3 d v r / / S N p 4 Q 4 t z 4 b J t Q z w m O 4 / L P / + d 3 O K 4 K y U S N 2 x e Q K z L Q 2 w R R I j V a q K i q 1 + j m 6 d U D / Q F b 6 W I I Q S a T 4 e / / 4 W 8 w z f U 5 C f B 5 o k 2 o 7 w h 3 b o 1 z 5 v Q l S m W r j k w R 9 4 8 m I k U T l U 9 F l L 3 q 4 G 2 V S J p Y H s o f v D U M w c B g H 2 + / 9 w Z D Q + u n p N f 3 g T a h v g d 4 n u T y x T 9 y 6 d v r V C w 7 E j t F S B X 2 S l S U 8 L f N 4 q a I G G E Y B l 1 d X R w + u p 8 D B / d h r M e l R L 4 n i P M T c 2 1 C f c 8 I r M 6 N a 7 e Z G J 9 m Z T n H 8 t I y j u M 1 k C l g m m k K h D A Z 2 d B D p r u P X X u 2 M 7 R x s J 0 W 9 D 2 j T a g 2 2 n g C K K W 4 c f U K u / b u 4 9 7 M N K l U G s 9 z 2 4 R q o 4 0 n Q b F Q 4 F / + 9 / / i y P E f c P f 2 T Y Q Q O J b V J l Q b b T x L i A u T 8 2 1 C t d H G M 8 L / B 5 m T b v 4 Y 1 L e L 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 N a m e = " L a y e r   1 "   G u i d = " 5 9 1 9 5 3 6 e - 2 7 5 b - 4 6 e 6 - 8 d a 0 - 6 7 f 3 2 c 8 e a f 8 7 "   R e v = " 1 "   R e v G u i d = " 7 2 6 6 2 5 2 3 - a d d 7 - 4 0 6 6 - a e 9 1 - 4 d f d 6 7 c c 2 9 7 e " 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15.xml>��< ? x m l   v e r s i o n = " 1 . 0 "   e n c o d i n g = " U T F - 1 6 " ? > < G e m i n i   x m l n s = " h t t p : / / g e m i n i / p i v o t c u s t o m i z a t i o n / 9 3 8 2 5 0 9 8 - 9 0 e 3 - 4 9 d 9 - b d 8 d - a 5 3 e 8 0 b a 8 a 6 0 " > < C u s t o m C o n t e n t > < ! [ C D A T A [ < ? x m l   v e r s i o n = " 1 . 0 "   e n c o d i n g = " u t f - 1 6 " ? > < S e t t i n g s > < C a l c u l a t e d F i e l d s > < i t e m > < M e a s u r e N a m e > A v g _ F a r e _ K M < / M e a s u r e N a m e > < D i s p l a y N a m e > A v g _ F a r e _ K M < / D i s p l a y N a m e > < V i s i b l e > T r u e < / V i s i b l e > < / i t e m > < i t e m > < M e a s u r e N a m e > N e w _ v s _ r e p e a t _ p a s s e n g e r _ t r i p s _ R a t i o < / M e a s u r e N a m e > < D i s p l a y N a m e > N e w _ v s _ r e p e a t _ p a s s e n g e r _ t r i p s _ R a t i o < / D i s p l a y N a m e > < V i s i b l e > F a l s e < / V i s i b l e > < / i t e m > < / C a l c u l a t e d F i e l d s > < S A H o s t H a s h > 0 < / S A H o s t H a s h > < G e m i n i F i e l d L i s t V i s i b l e > T r u e < / G e m i n i F i e l d L i s t V i s i b l e > < / S e t t i n g s > ] ] > < / 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m o n t h l y _ t a r g e t _ n e w _ p a s s e n g e r s _ c 2 e 3 d d 3 c - c f 3 6 - 4 5 3 5 - 9 6 4 2 - 9 0 2 d c b 4 0 9 8 9 3 " > < C u s t o m C o n t e n t > < ! [ C D A T A [ < T a b l e W i d g e t G r i d S e r i a l i z a t i o n   x m l n s : x s i = " h t t p : / / w w w . w 3 . o r g / 2 0 0 1 / X M L S c h e m a - i n s t a n c e "   x m l n s : x s d = " h t t p : / / w w w . w 3 . o r g / 2 0 0 1 / X M L S c h e m a " > < C o l u m n S u g g e s t e d T y p e   / > < C o l u m n F o r m a t   / > < C o l u m n A c c u r a c y   / > < C o l u m n C u r r e n c y S y m b o l   / > < C o l u m n P o s i t i v e P a t t e r n   / > < C o l u m n N e g a t i v e P a t t e r n   / > < C o l u m n W i d t h s > < i t e m > < k e y > < s t r i n g > m o n t h < / s t r i n g > < / k e y > < v a l u e > < i n t > 1 1 0 < / i n t > < / v a l u e > < / i t e m > < i t e m > < k e y > < s t r i n g > c i t y _ i d < / s t r i n g > < / k e y > < v a l u e > < i n t > 1 0 8 < / i n t > < / v a l u e > < / i t e m > < i t e m > < k e y > < s t r i n g > t a r g e t _ n e w _ p a s s e n g e r s < / s t r i n g > < / k e y > < v a l u e > < i n t > 2 6 6 < / i n t > < / v a l u e > < / i t e m > < / C o l u m n W i d t h s > < C o l u m n D i s p l a y I n d e x > < i t e m > < k e y > < s t r i n g > m o n t h < / s t r i n g > < / k e y > < v a l u e > < i n t > 0 < / i n t > < / v a l u e > < / i t e m > < i t e m > < k e y > < s t r i n g > c i t y _ i d < / s t r i n g > < / k e y > < v a l u e > < i n t > 1 < / i n t > < / v a l u e > < / i t e m > < i t e m > < k e y > < s t r i n g > t a r g e t _ n e w _ p a s s e n g e r s < / s t r i n g > < / k e y > < v a l u e > < i n t > 2 < / i n t > < / v a l u e > < / i t e m > < / C o l u m n D i s p l a y I n d e x > < C o l u m n F r o z e n   / > < C o l u m n C h e c k e d   / > < C o l u m n F i l t e r   / > < S e l e c t i o n F i l t e r   / > < F i l t e r P a r a m e t e r s   / > < I s S o r t D e s c e n d i n g > f a l s e < / I s S o r t D e s c e n d i n g > < / T a b l e W i d g e t G r i d S e r i a l i z a t i o n > ] ] > < / C u s t o m C o n t e n t > < / G e m i n i > 
</file>

<file path=customXml/item18.xml>��< ? x m l   v e r s i o n = " 1 . 0 "   e n c o d i n g = " u t f - 1 6 " ? > < D a t a M a s h u p   s q m i d = " 7 6 8 c f b 8 d - a d 7 0 - 4 0 2 c - 9 5 0 6 - b d 8 4 a f 9 b 5 c 7 e "   x m l n s = " h t t p : / / s c h e m a s . m i c r o s o f t . c o m / D a t a M a s h u p " > A A A A A N M F A A B Q S w M E F A A C A A g A Y X 3 m W g + / J D K m A A A A 9 w A A A B I A H A B D b 2 5 m a W c v U G F j a 2 F n Z S 5 4 b W w g o h g A K K A U A A A A A A A A A A A A A A A A A A A A A A A A A A A A h Y / N C o J A H M T v Q e 8 g e 3 c / T B B k X Q 9 d E w I p u i 6 6 6 J L + N 9 w 1 f b c O P V K v k F J W t 4 4 z 8 4 O Z e d z u P B 3 b x r u q z m o D C W K Y I s 8 6 C a V s D K g E g U G p W K / 4 X h Z n W S l v o s H G o y 0 T V D t 3 i Q k Z h g E P G 2 y 6 i g S U M n L K d n l R q 1 a i D 6 z / w 7 6 G u b Z Q S P D j a 4 0 I M A t D z K I I U 0 4 W k 2 c a v k A w D Z 7 T H 5 N v + 8 b 1 n R I K / E P O y S I 5 e X 8 Q T 1 B L A w Q U A A I A C A B h f e Z a 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Y X 3 m W g 8 1 O E 3 U A g A A g B Q A A B M A H A B G b 3 J t d W x h c y 9 T Z W N 0 a W 9 u M S 5 t I K I Y A C i g F A A A A A A A A A A A A A A A A A A A A A A A A A A A A O 2 X S 0 / b Q B D H 7 5 H y H S z 3 k k h W p F C o q q I c U E J F D 1 S U 0 F 5 w Z S 3 e S d i y j 2 h 3 n B J F + e 6 s H 8 H 4 R U I f C g J y c T w z m v 3 v z M 8 7 t o E Q m Z L O O L 3 2 D 1 s t c 0 0 0 U C d k u A i Q 6 C l g M C P G g J y C D j R B J q f O w O G A 7 Z Z j f 2 M V 6 R C s Z W j m v Z E K I w E S O 5 8 Z h 9 5 Q S b Q 3 p u M O P / n f D W j j n 5 z 5 I z A 3 q G b + D 2 b i l U c E i X M k C V 8 g C 4 1 / C q j V O a N w G x z f h s C D M 6 1 + W X F + a O b B x G Y 1 / m P K e j b M 7 X q X I + B M M A Q 9 c D 3 X c 4 a K R 0 K a w Z 7 n H M t Q U R s 5 6 O 8 d 2 N t v k U I Y 4 4 L D I P / b + 6 o k / O x 6 6 Q 7 f u V a D s D 7 q n A C h d h u u 3 e 4 F u b K B m S e z d 9 J i e M 5 l Z j / i f B w S T r Q Z o I 4 e p h x e E y u b O h e L G e T p L j S R Z q K 0 S A X H T t O p W d 9 b L t 2 k D I z a 3 a E N c x B u c e U 5 S z e r D J l P K 9 V Z x 8 p I X I F e r b r t F p O 1 i n I O K B N B v N R u e 7 5 W 8 X / 6 + 4 R m Z B 2 2 9 U + t / U r 9 U / t e w b 7 6 A 5 Z K s p 4 K V f / f U p X Y J R F Q 2 l c T Q f 0 S Q p Q g 7 B 6 h W M U G h P Z f 0 B E R b 3 f d r / h / 0 k l j D w g M 1 C Q Q t s 7 X F X d i r X Y 6 d l F i z 9 2 U x W 0 Q K B G g Y Q Y E A 9 R s F l B m 7 P U q S m b P z q l o U v a K S K l n o X H E x J U K V S S x 4 s p q m U + e d d g X i R / 2 e 7 G I 7 Z C Z k P B h G h M J Q f S O p 1 C 9 p g 2 Y H L x a T C T 8 z q t l i g z U s V I T g g o J b 4 z Y H q S Y W P M M 4 E l 0 b A D m 4 w s C J j k p a t C o n U x N H O V P X G X 6 J L n s k U 1 k C L a 4 Z A 6 c A + 3 c i G 6 V p Y n F I S C i e h 4 V 1 7 h / V S 5 F U M 3 m D e 6 t O E y e H X 7 / 5 V J 8 O H a L 5 q P S N t D 6 / g X R + s Q p W F e t v w f j G R x V d Y r e M G j C I B l R D 0 u 1 P Q P t V n t N w Z D w M O I k f u / c c f f f v r W f 6 b f 2 / d r n E H v p u h X 5 6 q k j M 3 f K I o t r u q d g I g 3 G L W Y W a l 6 f O X b k m c s S v K L s P H m B / n L 6 w z t Q S w E C L Q A U A A I A C A B h f e Z a D 7 8 k M q Y A A A D 3 A A A A E g A A A A A A A A A A A A A A A A A A A A A A Q 2 9 u Z m l n L 1 B h Y 2 t h Z 2 U u e G 1 s U E s B A i 0 A F A A C A A g A Y X 3 m W l N y O C y b A A A A 4 Q A A A B M A A A A A A A A A A A A A A A A A 8 g A A A F t D b 2 5 0 Z W 5 0 X 1 R 5 c G V z X S 5 4 b W x Q S w E C L Q A U A A I A C A B h f e Z a D z U 4 T d Q C A A C A F A A A E w A A A A A A A A A A A A A A A A D a A Q A A R m 9 y b X V s Y X M v U 2 V j d G l v b j E u b V B L B Q Y A A A A A A w A D A M I A A A D 7 B A 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6 O V g A A A A A A A G x W A A D v u 7 8 8 P 3 h t b C B 2 Z X J z a W 9 u P S I x L j A i I G V u Y 2 9 k a W 5 n P S J 1 d G Y t O C I / P j x M b 2 N h b F B h Y 2 t h Z 2 V N Z X R h Z G F 0 Y U Z p b G U g e G 1 s b n M 6 e H N p P S J o d H R w O i 8 v d 3 d 3 L n c z L m 9 y Z y 8 y M D A x L 1 h N T F N j a G V t Y S 1 p b n N 0 Y W 5 j Z S I g e G 1 s b n M 6 e H N k P S J o d H R w O i 8 v d 3 d 3 L n c z L m 9 y Z y 8 y M D A x L 1 h N T F N j a G V t Y S I + P E l 0 Z W 1 z P j x J d G V t P j x J d G V t T G 9 j Y X R p b 2 4 + P E l 0 Z W 1 U e X B l P k Z v c m 1 1 b G E 8 L 0 l 0 Z W 1 U e X B l P j x J d G V t U G F 0 a D 5 T Z W N 0 a W 9 u M S 9 j a X R 5 X 3 R h c m d l d F 9 w Y X N z Z W 5 n Z X J f c m F 0 a W 5 n P C 9 J d G V t U G F 0 a D 4 8 L 0 l 0 Z W 1 M b 2 N h d G l v b j 4 8 U 3 R h Y m x l R W 5 0 c m l l c z 4 8 R W 5 0 c n k g V H l w Z T 0 i R m l s b F N 0 Y X R 1 c y I g V m F s d W U 9 I n N D b 2 1 w b G V 0 Z S I g L z 4 8 R W 5 0 c n k g V H l w Z T 0 i Q n V m Z m V y T m V 4 d F J l Z n J l c 2 g i I F Z h b H V l P S J s M S I g L z 4 8 R W 5 0 c n k g V H l w Z T 0 i R m l s b E N v b H V t b k 5 h b W V z I i B W Y W x 1 Z T 0 i c 1 s m c X V v d D t j a X R 5 X 2 l k J n F 1 b 3 Q 7 L C Z x d W 9 0 O 3 R h c m d l d F 9 h d m d f c G F z c 2 V u Z 2 V y X 3 J h d G l u Z y Z x d W 9 0 O 1 0 i I C 8 + P E V u d H J 5 I F R 5 c G U 9 I k Z p b G x F b m F i b G V k I i B W Y W x 1 Z T 0 i b D A i I C 8 + P E V u d H J 5 I F R 5 c G U 9 I k Z p b G x D b 2 x 1 b W 5 U e X B l c y I g V m F s d W U 9 I n N C Z 1 U 9 I i A v P j x F b n R y e S B U e X B l P S J G a W x s T G F z d F V w Z G F 0 Z W Q i I F Z h b H V l P S J k M j A y N S 0 w N y 0 w N l Q w O T o z N z o 0 M y 4 y M D Q 0 N z I 1 W i I g L z 4 8 R W 5 0 c n k g V H l w Z T 0 i R m l s b E V y c m 9 y Q 2 9 1 b n Q i I F Z h b H V l P S J s M C I g L z 4 8 R W 5 0 c n k g V H l w Z T 0 i R m l s b E V y c m 9 y Q 2 9 k Z S I g V m F s d W U 9 I n N V b m t u b 3 d u I i A v P j x F b n R y e S B U e X B l P S J G a W x s Z W R D b 2 1 w b G V 0 Z V J l c 3 V s d F R v V 2 9 y a 3 N o Z W V 0 I i B W Y W x 1 Z T 0 i b D A i I C 8 + P E V u d H J 5 I F R 5 c G U 9 I k Z p b G x D b 3 V u d C I g V m F s d W U 9 I m w x M C I g L z 4 8 R W 5 0 c n k g V H l w Z T 0 i R m l s b F R v R G F 0 Y U 1 v Z G V s R W 5 h Y m x l Z C I g V m F s d W U 9 I m w x I i A v P j x F b n R y e S B U e X B l P S J J c 1 B y a X Z h d G U i I F Z h b H V l P S J s M C I g L z 4 8 R W 5 0 c n k g V H l w Z T 0 i U X V l c n l J R C I g V m F s d W U 9 I n M w M m F h M W Q 4 M S 0 5 M z c w L T R m M T I t O T J l M C 0 0 M j V i Z D V m M D l l O D A 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S Z W x h d G l v b n N o a X B J b m Z v Q 2 9 u d G F p b m V y I i B W Y W x 1 Z T 0 i c 3 s m c X V v d D t j b 2 x 1 b W 5 D b 3 V u d C Z x d W 9 0 O z o y L C Z x d W 9 0 O 2 t l e U N v b H V t b k 5 h b W V z J n F 1 b 3 Q 7 O l t d L C Z x d W 9 0 O 3 F 1 Z X J 5 U m V s Y X R p b 2 5 z a G l w c y Z x d W 9 0 O z p b X S w m c X V v d D t j b 2 x 1 b W 5 J Z G V u d G l 0 a W V z J n F 1 b 3 Q 7 O l s m c X V v d D t T Z W N 0 a W 9 u M S 9 j a X R 5 X 3 R h c m d l d F 9 w Y X N z Z W 5 n Z X J f c m F 0 a W 5 n L 0 N o Y W 5 n Z W Q g V H l w Z S 5 7 Y 2 l 0 e V 9 p Z C w w f S Z x d W 9 0 O y w m c X V v d D t T Z W N 0 a W 9 u M S 9 j a X R 5 X 3 R h c m d l d F 9 w Y X N z Z W 5 n Z X J f c m F 0 a W 5 n L 0 N o Y W 5 n Z W Q g V H l w Z S 5 7 d G F y Z 2 V 0 X 2 F 2 Z 1 9 w Y X N z Z W 5 n Z X J f c m F 0 a W 5 n L D F 9 J n F 1 b 3 Q 7 X S w m c X V v d D t D b 2 x 1 b W 5 D b 3 V u d C Z x d W 9 0 O z o y L C Z x d W 9 0 O 0 t l e U N v b H V t b k 5 h b W V z J n F 1 b 3 Q 7 O l t d L C Z x d W 9 0 O 0 N v b H V t b k l k Z W 5 0 a X R p Z X M m c X V v d D s 6 W y Z x d W 9 0 O 1 N l Y 3 R p b 2 4 x L 2 N p d H l f d G F y Z 2 V 0 X 3 B h c 3 N l b m d l c l 9 y Y X R p b m c v Q 2 h h b m d l Z C B U e X B l L n t j a X R 5 X 2 l k L D B 9 J n F 1 b 3 Q 7 L C Z x d W 9 0 O 1 N l Y 3 R p b 2 4 x L 2 N p d H l f d G F y Z 2 V 0 X 3 B h c 3 N l b m d l c l 9 y Y X R p b m c v Q 2 h h b m d l Z C B U e X B l L n t 0 Y X J n Z X R f Y X Z n X 3 B h c 3 N l b m d l c l 9 y Y X R p b m c s M X 0 m c X V v d D t d L C Z x d W 9 0 O 1 J l b G F 0 a W 9 u c 2 h p c E l u Z m 8 m c X V v d D s 6 W 1 1 9 I i A v P j w v U 3 R h Y m x l R W 5 0 c m l l c z 4 8 L 0 l 0 Z W 0 + P E l 0 Z W 0 + P E l 0 Z W 1 M b 2 N h d G l v b j 4 8 S X R l b V R 5 c G U + R m 9 y b X V s Y T w v S X R l b V R 5 c G U + P E l 0 Z W 1 Q Y X R o P l N l Y 3 R p b 2 4 x L 2 R p b V 9 j a X R 5 P C 9 J d G V t U G F 0 a D 4 8 L 0 l 0 Z W 1 M b 2 N h d G l v b j 4 8 U 3 R h Y m x l R W 5 0 c m l l c z 4 8 R W 5 0 c n k g V H l w Z T 0 i R m l s b F N 0 Y X R 1 c y I g V m F s d W U 9 I n N D b 2 1 w b G V 0 Z S I g L z 4 8 R W 5 0 c n k g V H l w Z T 0 i Q n V m Z m V y T m V 4 d F J l Z n J l c 2 g i I F Z h b H V l P S J s M S I g L z 4 8 R W 5 0 c n k g V H l w Z T 0 i R m l s b E N v b H V t b k 5 h b W V z I i B W Y W x 1 Z T 0 i c 1 s m c X V v d D t j a X R 5 X 2 l k J n F 1 b 3 Q 7 L C Z x d W 9 0 O 2 N p d H l f b m F t Z S Z x d W 9 0 O 1 0 i I C 8 + P E V u d H J 5 I F R 5 c G U 9 I k Z p b G x F b m F i b G V k I i B W Y W x 1 Z T 0 i b D A i I C 8 + P E V u d H J 5 I F R 5 c G U 9 I k Z p b G x D b 2 x 1 b W 5 U e X B l c y I g V m F s d W U 9 I n N C Z 1 k 9 I i A v P j x F b n R y e S B U e X B l P S J G a W x s T G F z d F V w Z G F 0 Z W Q i I F Z h b H V l P S J k M j A y N S 0 w N y 0 w N l Q w O T o z N z o 0 M y 4 y M j I 3 O D A z W i I g L z 4 8 R W 5 0 c n k g V H l w Z T 0 i R m l s b E V y c m 9 y Q 2 9 1 b n Q i I F Z h b H V l P S J s M C I g L z 4 8 R W 5 0 c n k g V H l w Z T 0 i R m l s b E V y c m 9 y Q 2 9 k Z S I g V m F s d W U 9 I n N V b m t u b 3 d u I i A v P j x F b n R y e S B U e X B l P S J G a W x s Z W R D b 2 1 w b G V 0 Z V J l c 3 V s d F R v V 2 9 y a 3 N o Z W V 0 I i B W Y W x 1 Z T 0 i b D A i I C 8 + P E V u d H J 5 I F R 5 c G U 9 I k Z p b G x D b 3 V u d C I g V m F s d W U 9 I m w x M C I g L z 4 8 R W 5 0 c n k g V H l w Z T 0 i R m l s b F R v R G F 0 Y U 1 v Z G V s R W 5 h Y m x l Z C I g V m F s d W U 9 I m w x I i A v P j x F b n R y e S B U e X B l P S J J c 1 B y a X Z h d G U i I F Z h b H V l P S J s M C I g L z 4 8 R W 5 0 c n k g V H l w Z T 0 i U X V l c n l J R C I g V m F s d W U 9 I n N j Y z Q 4 N D Y y M S 1 m Z W Q 1 L T R l Y z g t Y j F k Z C 1 i O T J l Y z h i N j R i Y z M 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S Z W x h d G l v b n N o a X B J b m Z v Q 2 9 u d G F p b m V y I i B W Y W x 1 Z T 0 i c 3 s m c X V v d D t j b 2 x 1 b W 5 D b 3 V u d C Z x d W 9 0 O z o y L C Z x d W 9 0 O 2 t l e U N v b H V t b k 5 h b W V z J n F 1 b 3 Q 7 O l t d L C Z x d W 9 0 O 3 F 1 Z X J 5 U m V s Y X R p b 2 5 z a G l w c y Z x d W 9 0 O z p b X S w m c X V v d D t j b 2 x 1 b W 5 J Z G V u d G l 0 a W V z J n F 1 b 3 Q 7 O l s m c X V v d D t T Z W N 0 a W 9 u M S 9 k a W 1 f Y 2 l 0 e S 9 D a G F u Z 2 V k I F R 5 c G U x L n t j a X R 5 X 2 l k L D B 9 J n F 1 b 3 Q 7 L C Z x d W 9 0 O 1 N l Y 3 R p b 2 4 x L 2 R p b V 9 j a X R 5 L 0 N o Y W 5 n Z W Q g V H l w Z T E u e 2 N p d H l f b m F t Z S w x f S Z x d W 9 0 O 1 0 s J n F 1 b 3 Q 7 Q 2 9 s d W 1 u Q 2 9 1 b n Q m c X V v d D s 6 M i w m c X V v d D t L Z X l D b 2 x 1 b W 5 O Y W 1 l c y Z x d W 9 0 O z p b X S w m c X V v d D t D b 2 x 1 b W 5 J Z G V u d G l 0 a W V z J n F 1 b 3 Q 7 O l s m c X V v d D t T Z W N 0 a W 9 u M S 9 k a W 1 f Y 2 l 0 e S 9 D a G F u Z 2 V k I F R 5 c G U x L n t j a X R 5 X 2 l k L D B 9 J n F 1 b 3 Q 7 L C Z x d W 9 0 O 1 N l Y 3 R p b 2 4 x L 2 R p b V 9 j a X R 5 L 0 N o Y W 5 n Z W Q g V H l w Z T E u e 2 N p d H l f b m F t Z S w x f S Z x d W 9 0 O 1 0 s J n F 1 b 3 Q 7 U m V s Y X R p b 2 5 z a G l w S W 5 m b y Z x d W 9 0 O z p b X X 0 i I C 8 + P C 9 T d G F i b G V F b n R y a W V z P j w v S X R l b T 4 8 S X R l b T 4 8 S X R l b U x v Y 2 F 0 a W 9 u P j x J d G V t V H l w Z T 5 G b 3 J t d W x h P C 9 J d G V t V H l w Z T 4 8 S X R l b V B h d G g + U 2 V j d G l v b j E v Z G l t X 2 R h d G U 8 L 0 l 0 Z W 1 Q Y X R o P j w v S X R l b U x v Y 2 F 0 a W 9 u P j x T d G F i b G V F b n R y a W V z P j x F b n R y e S B U e X B l P S J G a W x s Q 2 9 s d W 1 u T m F t Z X M i I F Z h b H V l P S J z W y Z x d W 9 0 O 2 R h d G U m c X V v d D s s J n F 1 b 3 Q 7 c 3 R h c n R f b 2 Z f b W 9 u d G g m c X V v d D s s J n F 1 b 3 Q 7 b W 9 u d G h f b m F t Z S Z x d W 9 0 O y w m c X V v d D t k Y X l f d H l w Z S Z x d W 9 0 O 1 0 i I C 8 + P E V u d H J 5 I F R 5 c G U 9 I k J 1 Z m Z l c k 5 l e H R S Z W Z y Z X N o I i B W Y W x 1 Z T 0 i b D E i I C 8 + P E V u d H J 5 I F R 5 c G U 9 I k Z p b G x F b m F i b G V k I i B W Y W x 1 Z T 0 i b D A i I C 8 + P E V u d H J 5 I F R 5 c G U 9 I k Z p b G x D b 2 x 1 b W 5 U e X B l c y I g V m F s d W U 9 I n N D U W t H Q m c 9 P S I g L z 4 8 R W 5 0 c n k g V H l w Z T 0 i R m l s b E x h c 3 R V c G R h d G V k I i B W Y W x 1 Z T 0 i Z D I w M j U t M D c t M D Z U M D k 6 M z c 6 N D M u M j I y N z g w M 1 o i I C 8 + P E V u d H J 5 I F R 5 c G U 9 I k Z p b G x F c n J v c k N v d W 5 0 I i B W Y W x 1 Z T 0 i b D A i I C 8 + P E V u d H J 5 I F R 5 c G U 9 I k Z p b G x F c n J v c k N v Z G U i I F Z h b H V l P S J z V W 5 r b m 9 3 b i I g L z 4 8 R W 5 0 c n k g V H l w Z T 0 i R m l s b G V k Q 2 9 t c G x l d G V S Z X N 1 b H R U b 1 d v c m t z a G V l d C I g V m F s d W U 9 I m w w I i A v P j x F b n R y e S B U e X B l P S J G a W x s Q 2 9 1 b n Q i I F Z h b H V l P S J s M T g y I i A v P j x F b n R y e S B U e X B l P S J G a W x s V G 9 E Y X R h T W 9 k Z W x F b m F i b G V k I i B W Y W x 1 Z T 0 i b D E i I C 8 + P E V u d H J 5 I F R 5 c G U 9 I k l z U H J p d m F 0 Z S I g V m F s d W U 9 I m w w I i A v P j x F b n R y e S B U e X B l P S J R d W V y e U l E I i B W Y W x 1 Z T 0 i c z Y 1 N T M z M G M 4 L W U 4 N T U t N D Y w N i 0 4 Z D J l L W J i N j Q 3 N j I 1 N W V i M S I g L z 4 8 R W 5 0 c n k g V H l w Z T 0 i Q W R k Z W R U b 0 R h d G F N b 2 R l b C I g V m F s d W U 9 I m w x 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N h b G N 1 b G F 0 a W 9 u I V B p d m 9 0 V G F i b G U z 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k a W 1 f Z G F 0 Z S 9 D a G F u Z 2 V k I F R 5 c G U u e 2 R h d G U s M H 0 m c X V v d D s s J n F 1 b 3 Q 7 U 2 V j d G l v b j E v Z G l t X 2 R h d G U v Q 2 h h b m d l Z C B U e X B l L n t z d G F y d F 9 v Z l 9 t b 2 5 0 a C w x f S Z x d W 9 0 O y w m c X V v d D t T Z W N 0 a W 9 u M S 9 k a W 1 f Z G F 0 Z S 9 D a G F u Z 2 V k I F R 5 c G U u e 2 1 v b n R o X 2 5 h b W U s M n 0 m c X V v d D s s J n F 1 b 3 Q 7 U 2 V j d G l v b j E v Z G l t X 2 R h d G U v Q 2 h h b m d l Z C B U e X B l L n t k Y X l f d H l w Z S w z f S Z x d W 9 0 O 1 0 s J n F 1 b 3 Q 7 Q 2 9 s d W 1 u Q 2 9 1 b n Q m c X V v d D s 6 N C w m c X V v d D t L Z X l D b 2 x 1 b W 5 O Y W 1 l c y Z x d W 9 0 O z p b X S w m c X V v d D t D b 2 x 1 b W 5 J Z G V u d G l 0 a W V z J n F 1 b 3 Q 7 O l s m c X V v d D t T Z W N 0 a W 9 u M S 9 k a W 1 f Z G F 0 Z S 9 D a G F u Z 2 V k I F R 5 c G U u e 2 R h d G U s M H 0 m c X V v d D s s J n F 1 b 3 Q 7 U 2 V j d G l v b j E v Z G l t X 2 R h d G U v Q 2 h h b m d l Z C B U e X B l L n t z d G F y d F 9 v Z l 9 t b 2 5 0 a C w x f S Z x d W 9 0 O y w m c X V v d D t T Z W N 0 a W 9 u M S 9 k a W 1 f Z G F 0 Z S 9 D a G F u Z 2 V k I F R 5 c G U u e 2 1 v b n R o X 2 5 h b W U s M n 0 m c X V v d D s s J n F 1 b 3 Q 7 U 2 V j d G l v b j E v Z G l t X 2 R h d G U v Q 2 h h b m d l Z C B U e X B l L n t k Y X l f d H l w Z S w z f S Z x d W 9 0 O 1 0 s J n F 1 b 3 Q 7 U m V s Y X R p b 2 5 z a G l w S W 5 m b y Z x d W 9 0 O z p b X X 0 i I C 8 + P C 9 T d G F i b G V F b n R y a W V z P j w v S X R l b T 4 8 S X R l b T 4 8 S X R l b U x v Y 2 F 0 a W 9 u P j x J d G V t V H l w Z T 5 G b 3 J t d W x h P C 9 J d G V t V H l w Z T 4 8 S X R l b V B h d G g + U 2 V j d G l v b j E v Z G l t X 3 J l c G V h d F 9 0 c m l w X 2 R p c 3 R y a W J 1 d G l v b j w v S X R l b V B h d G g + P C 9 J d G V t T G 9 j Y X R p b 2 4 + P F N 0 Y W J s Z U V u d H J p Z X M + P E V u d H J 5 I F R 5 c G U 9 I k Z p b G x T d G F 0 d X M i I F Z h b H V l P S J z Q 2 9 t c G x l d G U i I C 8 + P E V u d H J 5 I F R 5 c G U 9 I k J 1 Z m Z l c k 5 l e H R S Z W Z y Z X N o I i B W Y W x 1 Z T 0 i b D E i I C 8 + P E V u d H J 5 I F R 5 c G U 9 I k Z p b G x D b 2 x 1 b W 5 O Y W 1 l c y I g V m F s d W U 9 I n N b J n F 1 b 3 Q 7 b W 9 u d G g m c X V v d D s s J n F 1 b 3 Q 7 Y 2 l 0 e V 9 p Z C Z x d W 9 0 O y w m c X V v d D t 0 c m l w X 2 N v d W 5 0 J n F 1 b 3 Q 7 L C Z x d W 9 0 O 3 J l c G V h d F 9 w Y X N z Z W 5 n Z X J f Y 2 9 1 b n Q m c X V v d D t d I i A v P j x F b n R y e S B U e X B l P S J G a W x s R W 5 h Y m x l Z C I g V m F s d W U 9 I m w w I i A v P j x F b n R y e S B U e X B l P S J G a W x s Q 2 9 s d W 1 u V H l w Z X M i I F Z h b H V l P S J z Q 1 F Z R 0 F 3 P T 0 i I C 8 + P E V u d H J 5 I F R 5 c G U 9 I k Z p b G x M Y X N 0 V X B k Y X R l Z C I g V m F s d W U 9 I m Q y M D I 1 L T A 3 L T A 2 V D A 5 O j M 3 O j Q z L j I z M j k 2 O D V a I i A v P j x F b n R y e S B U e X B l P S J G a W x s R X J y b 3 J D b 3 V u d C I g V m F s d W U 9 I m w w I i A v P j x F b n R y e S B U e X B l P S J G a W x s R X J y b 3 J D b 2 R l I i B W Y W x 1 Z T 0 i c 1 V u a 2 5 v d 2 4 i I C 8 + P E V u d H J 5 I F R 5 c G U 9 I k Z p b G x l Z E N v b X B s Z X R l U m V z d W x 0 V G 9 X b 3 J r c 2 h l Z X Q i I F Z h b H V l P S J s M C I g L z 4 8 R W 5 0 c n k g V H l w Z T 0 i R m l s b E N v d W 5 0 I i B W Y W x 1 Z T 0 i b D U 0 M C I g L z 4 8 R W 5 0 c n k g V H l w Z T 0 i R m l s b F R v R G F 0 Y U 1 v Z G V s R W 5 h Y m x l Z C I g V m F s d W U 9 I m w x I i A v P j x F b n R y e S B U e X B l P S J J c 1 B y a X Z h d G U i I F Z h b H V l P S J s M C I g L z 4 8 R W 5 0 c n k g V H l w Z T 0 i U X V l c n l J R C I g V m F s d W U 9 I n N j Z j k 4 N z Q 2 Z i 1 i M G U 1 L T R i N m E t O G M 4 Z S 0 x Y j J i Z D B k N T M 5 Y T Q 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S Z W x h d G l v b n N o a X B J b m Z v Q 2 9 u d G F p b m V y I i B W Y W x 1 Z T 0 i c 3 s m c X V v d D t j b 2 x 1 b W 5 D b 3 V u d C Z x d W 9 0 O z o 0 L C Z x d W 9 0 O 2 t l e U N v b H V t b k 5 h b W V z J n F 1 b 3 Q 7 O l t d L C Z x d W 9 0 O 3 F 1 Z X J 5 U m V s Y X R p b 2 5 z a G l w c y Z x d W 9 0 O z p b X S w m c X V v d D t j b 2 x 1 b W 5 J Z G V u d G l 0 a W V z J n F 1 b 3 Q 7 O l s m c X V v d D t T Z W N 0 a W 9 u M S 9 k a W 1 f c m V w Z W F 0 X 3 R y a X B f Z G l z d H J p Y n V 0 a W 9 u L 0 N o Y W 5 n Z W Q g V H l w Z S 5 7 b W 9 u d G g s M H 0 m c X V v d D s s J n F 1 b 3 Q 7 U 2 V j d G l v b j E v Z G l t X 3 J l c G V h d F 9 0 c m l w X 2 R p c 3 R y a W J 1 d G l v b i 9 D a G F u Z 2 V k I F R 5 c G U u e 2 N p d H l f a W Q s M X 0 m c X V v d D s s J n F 1 b 3 Q 7 U 2 V j d G l v b j E v Z G l t X 3 J l c G V h d F 9 0 c m l w X 2 R p c 3 R y a W J 1 d G l v b i 9 D a G F u Z 2 V k I F R 5 c G U u e 3 R y a X B f Y 2 9 1 b n Q s M n 0 m c X V v d D s s J n F 1 b 3 Q 7 U 2 V j d G l v b j E v Z G l t X 3 J l c G V h d F 9 0 c m l w X 2 R p c 3 R y a W J 1 d G l v b i 9 D a G F u Z 2 V k I F R 5 c G U u e 3 J l c G V h d F 9 w Y X N z Z W 5 n Z X J f Y 2 9 1 b n Q s M 3 0 m c X V v d D t d L C Z x d W 9 0 O 0 N v b H V t b k N v d W 5 0 J n F 1 b 3 Q 7 O j Q s J n F 1 b 3 Q 7 S 2 V 5 Q 2 9 s d W 1 u T m F t Z X M m c X V v d D s 6 W 1 0 s J n F 1 b 3 Q 7 Q 2 9 s d W 1 u S W R l b n R p d G l l c y Z x d W 9 0 O z p b J n F 1 b 3 Q 7 U 2 V j d G l v b j E v Z G l t X 3 J l c G V h d F 9 0 c m l w X 2 R p c 3 R y a W J 1 d G l v b i 9 D a G F u Z 2 V k I F R 5 c G U u e 2 1 v b n R o L D B 9 J n F 1 b 3 Q 7 L C Z x d W 9 0 O 1 N l Y 3 R p b 2 4 x L 2 R p b V 9 y Z X B l Y X R f d H J p c F 9 k a X N 0 c m l i d X R p b 2 4 v Q 2 h h b m d l Z C B U e X B l L n t j a X R 5 X 2 l k L D F 9 J n F 1 b 3 Q 7 L C Z x d W 9 0 O 1 N l Y 3 R p b 2 4 x L 2 R p b V 9 y Z X B l Y X R f d H J p c F 9 k a X N 0 c m l i d X R p b 2 4 v Q 2 h h b m d l Z C B U e X B l L n t 0 c m l w X 2 N v d W 5 0 L D J 9 J n F 1 b 3 Q 7 L C Z x d W 9 0 O 1 N l Y 3 R p b 2 4 x L 2 R p b V 9 y Z X B l Y X R f d H J p c F 9 k a X N 0 c m l i d X R p b 2 4 v Q 2 h h b m d l Z C B U e X B l L n t y Z X B l Y X R f c G F z c 2 V u Z 2 V y X 2 N v d W 5 0 L D N 9 J n F 1 b 3 Q 7 X S w m c X V v d D t S Z W x h d G l v b n N o a X B J b m Z v J n F 1 b 3 Q 7 O l t d f S I g L z 4 8 L 1 N 0 Y W J s Z U V u d H J p Z X M + P C 9 J d G V t P j x J d G V t P j x J d G V t T G 9 j Y X R p b 2 4 + P E l 0 Z W 1 U e X B l P k Z v c m 1 1 b G E 8 L 0 l 0 Z W 1 U e X B l P j x J d G V t U G F 0 a D 5 T Z W N 0 a W 9 u M S 9 m Y W N 0 X 3 B h c 3 N l b m d l c l 9 z d W 1 t Y X J 5 P C 9 J d G V t U G F 0 a D 4 8 L 0 l 0 Z W 1 M b 2 N h d G l v b j 4 8 U 3 R h Y m x l R W 5 0 c m l l c z 4 8 R W 5 0 c n k g V H l w Z T 0 i R m l s b F N 0 Y X R 1 c y I g V m F s d W U 9 I n N D b 2 1 w b G V 0 Z S I g L z 4 8 R W 5 0 c n k g V H l w Z T 0 i Q n V m Z m V y T m V 4 d F J l Z n J l c 2 g i I F Z h b H V l P S J s M S I g L z 4 8 R W 5 0 c n k g V H l w Z T 0 i R m l s b E N v b H V t b k 5 h b W V z I i B W Y W x 1 Z T 0 i c 1 s m c X V v d D t t b 2 5 0 a C Z x d W 9 0 O y w m c X V v d D t j a X R 5 X 2 l k J n F 1 b 3 Q 7 L C Z x d W 9 0 O 2 5 l d 1 9 w Y X N z Z W 5 n Z X J z J n F 1 b 3 Q 7 L C Z x d W 9 0 O 3 J l c G V h d F 9 w Y X N z Z W 5 n Z X J z J n F 1 b 3 Q 7 L C Z x d W 9 0 O 3 R v d G F s X 3 B h c 3 N l b m d l c n M m c X V v d D t d I i A v P j x F b n R y e S B U e X B l P S J G a W x s R W 5 h Y m x l Z C I g V m F s d W U 9 I m w w I i A v P j x F b n R y e S B U e X B l P S J G a W x s Q 2 9 s d W 1 u V H l w Z X M i I F Z h b H V l P S J z Q 1 F Z R E F 3 T T 0 i I C 8 + P E V u d H J 5 I F R 5 c G U 9 I k Z p b G x M Y X N 0 V X B k Y X R l Z C I g V m F s d W U 9 I m Q y M D I 1 L T A 3 L T A 2 V D A 5 O j M 3 O j Q z L j I 0 M D M 5 N D B a I i A v P j x F b n R y e S B U e X B l P S J G a W x s R X J y b 3 J D b 3 V u d C I g V m F s d W U 9 I m w w I i A v P j x F b n R y e S B U e X B l P S J G a W x s R X J y b 3 J D b 2 R l I i B W Y W x 1 Z T 0 i c 1 V u a 2 5 v d 2 4 i I C 8 + P E V u d H J 5 I F R 5 c G U 9 I k Z p b G x l Z E N v b X B s Z X R l U m V z d W x 0 V G 9 X b 3 J r c 2 h l Z X Q i I F Z h b H V l P S J s M C I g L z 4 8 R W 5 0 c n k g V H l w Z T 0 i R m l s b E N v d W 5 0 I i B W Y W x 1 Z T 0 i b D Y w I i A v P j x F b n R y e S B U e X B l P S J G a W x s V G 9 E Y X R h T W 9 k Z W x F b m F i b G V k I i B W Y W x 1 Z T 0 i b D E i I C 8 + P E V u d H J 5 I F R 5 c G U 9 I k l z U H J p d m F 0 Z S I g V m F s d W U 9 I m w w I i A v P j x F b n R y e S B U e X B l P S J R d W V y e U l E I i B W Y W x 1 Z T 0 i c z l l Y W U x M D I x L T Q 4 M W Y t N G M 2 Y S 0 4 N z J m L W J h N j U x N G M w Y 2 M 1 Z C I g L z 4 8 R W 5 0 c n k g V H l w Z T 0 i Q W R k Z W R U b 0 R h d G F N b 2 R l b C I g V m F s d W U 9 I m w x 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J l b G F 0 a W 9 u c 2 h p c E l u Z m 9 D b 2 5 0 Y W l u Z X I i I F Z h b H V l P S J z e y Z x d W 9 0 O 2 N v b H V t b k N v d W 5 0 J n F 1 b 3 Q 7 O j U s J n F 1 b 3 Q 7 a 2 V 5 Q 2 9 s d W 1 u T m F t Z X M m c X V v d D s 6 W 1 0 s J n F 1 b 3 Q 7 c X V l c n l S Z W x h d G l v b n N o a X B z J n F 1 b 3 Q 7 O l t d L C Z x d W 9 0 O 2 N v b H V t b k l k Z W 5 0 a X R p Z X M m c X V v d D s 6 W y Z x d W 9 0 O 1 N l Y 3 R p b 2 4 x L 2 Z h Y 3 R f c G F z c 2 V u Z 2 V y X 3 N 1 b W 1 h c n k v Q 2 h h b m d l Z C B U e X B l L n t t b 2 5 0 a C w w f S Z x d W 9 0 O y w m c X V v d D t T Z W N 0 a W 9 u M S 9 m Y W N 0 X 3 B h c 3 N l b m d l c l 9 z d W 1 t Y X J 5 L 0 N o Y W 5 n Z W Q g V H l w Z S 5 7 Y 2 l 0 e V 9 p Z C w x f S Z x d W 9 0 O y w m c X V v d D t T Z W N 0 a W 9 u M S 9 m Y W N 0 X 3 B h c 3 N l b m d l c l 9 z d W 1 t Y X J 5 L 0 N o Y W 5 n Z W Q g V H l w Z S 5 7 b m V 3 X 3 B h c 3 N l b m d l c n M s M n 0 m c X V v d D s s J n F 1 b 3 Q 7 U 2 V j d G l v b j E v Z m F j d F 9 w Y X N z Z W 5 n Z X J f c 3 V t b W F y e S 9 D a G F u Z 2 V k I F R 5 c G U u e 3 J l c G V h d F 9 w Y X N z Z W 5 n Z X J z L D N 9 J n F 1 b 3 Q 7 L C Z x d W 9 0 O 1 N l Y 3 R p b 2 4 x L 2 Z h Y 3 R f c G F z c 2 V u Z 2 V y X 3 N 1 b W 1 h c n k v Q 2 h h b m d l Z C B U e X B l L n t 0 b 3 R h b F 9 w Y X N z Z W 5 n Z X J z L D R 9 J n F 1 b 3 Q 7 X S w m c X V v d D t D b 2 x 1 b W 5 D b 3 V u d C Z x d W 9 0 O z o 1 L C Z x d W 9 0 O 0 t l e U N v b H V t b k 5 h b W V z J n F 1 b 3 Q 7 O l t d L C Z x d W 9 0 O 0 N v b H V t b k l k Z W 5 0 a X R p Z X M m c X V v d D s 6 W y Z x d W 9 0 O 1 N l Y 3 R p b 2 4 x L 2 Z h Y 3 R f c G F z c 2 V u Z 2 V y X 3 N 1 b W 1 h c n k v Q 2 h h b m d l Z C B U e X B l L n t t b 2 5 0 a C w w f S Z x d W 9 0 O y w m c X V v d D t T Z W N 0 a W 9 u M S 9 m Y W N 0 X 3 B h c 3 N l b m d l c l 9 z d W 1 t Y X J 5 L 0 N o Y W 5 n Z W Q g V H l w Z S 5 7 Y 2 l 0 e V 9 p Z C w x f S Z x d W 9 0 O y w m c X V v d D t T Z W N 0 a W 9 u M S 9 m Y W N 0 X 3 B h c 3 N l b m d l c l 9 z d W 1 t Y X J 5 L 0 N o Y W 5 n Z W Q g V H l w Z S 5 7 b m V 3 X 3 B h c 3 N l b m d l c n M s M n 0 m c X V v d D s s J n F 1 b 3 Q 7 U 2 V j d G l v b j E v Z m F j d F 9 w Y X N z Z W 5 n Z X J f c 3 V t b W F y e S 9 D a G F u Z 2 V k I F R 5 c G U u e 3 J l c G V h d F 9 w Y X N z Z W 5 n Z X J z L D N 9 J n F 1 b 3 Q 7 L C Z x d W 9 0 O 1 N l Y 3 R p b 2 4 x L 2 Z h Y 3 R f c G F z c 2 V u Z 2 V y X 3 N 1 b W 1 h c n k v Q 2 h h b m d l Z C B U e X B l L n t 0 b 3 R h b F 9 w Y X N z Z W 5 n Z X J z L D R 9 J n F 1 b 3 Q 7 X S w m c X V v d D t S Z W x h d G l v b n N o a X B J b m Z v J n F 1 b 3 Q 7 O l t d f S I g L z 4 8 L 1 N 0 Y W J s Z U V u d H J p Z X M + P C 9 J d G V t P j x J d G V t P j x J d G V t T G 9 j Y X R p b 2 4 + P E l 0 Z W 1 U e X B l P k Z v c m 1 1 b G E 8 L 0 l 0 Z W 1 U e X B l P j x J d G V t U G F 0 a D 5 T Z W N 0 a W 9 u M S 9 m Y W N 0 X 3 R y a X B z P C 9 J d G V t U G F 0 a D 4 8 L 0 l 0 Z W 1 M b 2 N h d G l v b j 4 8 U 3 R h Y m x l R W 5 0 c m l l c z 4 8 R W 5 0 c n k g V H l w Z T 0 i R m l s b E N v b H V t b k 5 h b W V z I i B W Y W x 1 Z T 0 i c 1 s m c X V v d D t 0 c m l w X 2 l k J n F 1 b 3 Q 7 L C Z x d W 9 0 O 2 R h d G U m c X V v d D s s J n F 1 b 3 Q 7 Y 2 l 0 e V 9 p Z C Z x d W 9 0 O y w m c X V v d D t w Y X N z Z W 5 n Z X J f d H l w Z S Z x d W 9 0 O y w m c X V v d D t k a X N 0 Y W 5 j Z V 9 0 c m F 2 Z W x s Z W Q o a 2 0 p J n F 1 b 3 Q 7 L C Z x d W 9 0 O 2 Z h c m V f Y W 1 v d W 5 0 J n F 1 b 3 Q 7 L C Z x d W 9 0 O 3 B h c 3 N l b m d l c l 9 y Y X R p b m c m c X V v d D s s J n F 1 b 3 Q 7 Z H J p d m V y X 3 J h d G l u Z y Z x d W 9 0 O 1 0 i I C 8 + P E V u d H J 5 I F R 5 c G U 9 I k J 1 Z m Z l c k 5 l e H R S Z W Z y Z X N o I i B W Y W x 1 Z T 0 i b D E i I C 8 + P E V u d H J 5 I F R 5 c G U 9 I k Z p b G x F b m F i b G V k I i B W Y W x 1 Z T 0 i b D A i I C 8 + P E V u d H J 5 I F R 5 c G U 9 I k Z p b G x D b 2 x 1 b W 5 U e X B l c y I g V m F s d W U 9 I n N C Z 2 t H Q m d N R E F 3 T T 0 i I C 8 + P E V u d H J 5 I F R 5 c G U 9 I k Z p b G x M Y X N 0 V X B k Y X R l Z C I g V m F s d W U 9 I m Q y M D I 1 L T A 3 L T A 2 V D A 5 O j M 3 O j Q z L j I 2 N T c 0 N j N a I i A v P j x F b n R y e S B U e X B l P S J G a W x s R X J y b 3 J D b 3 V u d C I g V m F s d W U 9 I m w w I i A v P j x F b n R y e S B U e X B l P S J G a W x s R X J y b 3 J D b 2 R l I i B W Y W x 1 Z T 0 i c 1 V u a 2 5 v d 2 4 i I C 8 + P E V u d H J 5 I F R 5 c G U 9 I k Z p b G x l Z E N v b X B s Z X R l U m V z d W x 0 V G 9 X b 3 J r c 2 h l Z X Q i I F Z h b H V l P S J s M C I g L z 4 8 R W 5 0 c n k g V H l w Z T 0 i R m l s b E N v d W 5 0 I i B W Y W x 1 Z T 0 i b D Q y N T k w M y I g L z 4 8 R W 5 0 c n k g V H l w Z T 0 i R m l s b F R v R G F 0 Y U 1 v Z G V s R W 5 h Y m x l Z C I g V m F s d W U 9 I m w x I i A v P j x F b n R y e S B U e X B l P S J J c 1 B y a X Z h d G U i I F Z h b H V l P S J s M C I g L z 4 8 R W 5 0 c n k g V H l w Z T 0 i U X V l c n l J R C I g V m F s d W U 9 I n N m Y j N k N W M y N i 0 x Z G Y 1 L T R k N m Q t Y W J h M S 0 w M m J k N z A 0 M T M x M m U 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D Y W x j d W x h d G l v b i F Q a X Z v d F R h Y m x l M y 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Z m F j d F 9 0 c m l w c y 9 D a G F u Z 2 V k I F R 5 c G U u e 3 R y a X B f a W Q s M H 0 m c X V v d D s s J n F 1 b 3 Q 7 U 2 V j d G l v b j E v Z m F j d F 9 0 c m l w c y 9 D a G F u Z 2 V k I F R 5 c G U u e 2 R h d G U s M X 0 m c X V v d D s s J n F 1 b 3 Q 7 U 2 V j d G l v b j E v Z m F j d F 9 0 c m l w c y 9 D a G F u Z 2 V k I F R 5 c G U u e 2 N p d H l f a W Q s M n 0 m c X V v d D s s J n F 1 b 3 Q 7 U 2 V j d G l v b j E v Z m F j d F 9 0 c m l w c y 9 D a G F u Z 2 V k I F R 5 c G U u e 3 B h c 3 N l b m d l c l 9 0 e X B l L D N 9 J n F 1 b 3 Q 7 L C Z x d W 9 0 O 1 N l Y 3 R p b 2 4 x L 2 Z h Y 3 R f d H J p c H M v Q 2 h h b m d l Z C B U e X B l L n t k a X N 0 Y W 5 j Z V 9 0 c m F 2 Z W x s Z W Q o a 2 0 p L D R 9 J n F 1 b 3 Q 7 L C Z x d W 9 0 O 1 N l Y 3 R p b 2 4 x L 2 Z h Y 3 R f d H J p c H M v Q 2 h h b m d l Z C B U e X B l L n t m Y X J l X 2 F t b 3 V u d C w 1 f S Z x d W 9 0 O y w m c X V v d D t T Z W N 0 a W 9 u M S 9 m Y W N 0 X 3 R y a X B z L 0 N o Y W 5 n Z W Q g V H l w Z S 5 7 c G F z c 2 V u Z 2 V y X 3 J h d G l u Z y w 2 f S Z x d W 9 0 O y w m c X V v d D t T Z W N 0 a W 9 u M S 9 m Y W N 0 X 3 R y a X B z L 0 N o Y W 5 n Z W Q g V H l w Z S 5 7 Z H J p d m V y X 3 J h d G l u Z y w 3 f S Z x d W 9 0 O 1 0 s J n F 1 b 3 Q 7 Q 2 9 s d W 1 u Q 2 9 1 b n Q m c X V v d D s 6 O C w m c X V v d D t L Z X l D b 2 x 1 b W 5 O Y W 1 l c y Z x d W 9 0 O z p b X S w m c X V v d D t D b 2 x 1 b W 5 J Z G V u d G l 0 a W V z J n F 1 b 3 Q 7 O l s m c X V v d D t T Z W N 0 a W 9 u M S 9 m Y W N 0 X 3 R y a X B z L 0 N o Y W 5 n Z W Q g V H l w Z S 5 7 d H J p c F 9 p Z C w w f S Z x d W 9 0 O y w m c X V v d D t T Z W N 0 a W 9 u M S 9 m Y W N 0 X 3 R y a X B z L 0 N o Y W 5 n Z W Q g V H l w Z S 5 7 Z G F 0 Z S w x f S Z x d W 9 0 O y w m c X V v d D t T Z W N 0 a W 9 u M S 9 m Y W N 0 X 3 R y a X B z L 0 N o Y W 5 n Z W Q g V H l w Z S 5 7 Y 2 l 0 e V 9 p Z C w y f S Z x d W 9 0 O y w m c X V v d D t T Z W N 0 a W 9 u M S 9 m Y W N 0 X 3 R y a X B z L 0 N o Y W 5 n Z W Q g V H l w Z S 5 7 c G F z c 2 V u Z 2 V y X 3 R 5 c G U s M 3 0 m c X V v d D s s J n F 1 b 3 Q 7 U 2 V j d G l v b j E v Z m F j d F 9 0 c m l w c y 9 D a G F u Z 2 V k I F R 5 c G U u e 2 R p c 3 R h b m N l X 3 R y Y X Z l b G x l Z C h r b S k s N H 0 m c X V v d D s s J n F 1 b 3 Q 7 U 2 V j d G l v b j E v Z m F j d F 9 0 c m l w c y 9 D a G F u Z 2 V k I F R 5 c G U u e 2 Z h c m V f Y W 1 v d W 5 0 L D V 9 J n F 1 b 3 Q 7 L C Z x d W 9 0 O 1 N l Y 3 R p b 2 4 x L 2 Z h Y 3 R f d H J p c H M v Q 2 h h b m d l Z C B U e X B l L n t w Y X N z Z W 5 n Z X J f c m F 0 a W 5 n L D Z 9 J n F 1 b 3 Q 7 L C Z x d W 9 0 O 1 N l Y 3 R p b 2 4 x L 2 Z h Y 3 R f d H J p c H M v Q 2 h h b m d l Z C B U e X B l L n t k c m l 2 Z X J f c m F 0 a W 5 n L D d 9 J n F 1 b 3 Q 7 X S w m c X V v d D t S Z W x h d G l v b n N o a X B J b m Z v J n F 1 b 3 Q 7 O l t d f S I g L z 4 8 L 1 N 0 Y W J s Z U V u d H J p Z X M + P C 9 J d G V t P j x J d G V t P j x J d G V t T G 9 j Y X R p b 2 4 + P E l 0 Z W 1 U e X B l P k Z v c m 1 1 b G E 8 L 0 l 0 Z W 1 U e X B l P j x J d G V t U G F 0 a D 5 T Z W N 0 a W 9 u M S 9 t b 2 5 0 a G x 5 X 3 R h c m d l d F 9 u Z X d f c G F z c 2 V u Z 2 V y c z w v S X R l b V B h d G g + P C 9 J d G V t T G 9 j Y X R p b 2 4 + P F N 0 Y W J s Z U V u d H J p Z X M + P E V u d H J 5 I F R 5 c G U 9 I k Z p b G x T d G F 0 d X M i I F Z h b H V l P S J z Q 2 9 t c G x l d G U i I C 8 + P E V u d H J 5 I F R 5 c G U 9 I k J 1 Z m Z l c k 5 l e H R S Z W Z y Z X N o I i B W Y W x 1 Z T 0 i b D E i I C 8 + P E V u d H J 5 I F R 5 c G U 9 I k Z p b G x D b 2 x 1 b W 5 O Y W 1 l c y I g V m F s d W U 9 I n N b J n F 1 b 3 Q 7 b W 9 u d G g m c X V v d D s s J n F 1 b 3 Q 7 Y 2 l 0 e V 9 p Z C Z x d W 9 0 O y w m c X V v d D t 0 Y X J n Z X R f b m V 3 X 3 B h c 3 N l b m d l c n M m c X V v d D t d I i A v P j x F b n R y e S B U e X B l P S J G a W x s R W 5 h Y m x l Z C I g V m F s d W U 9 I m w w I i A v P j x F b n R y e S B U e X B l P S J G a W x s Q 2 9 s d W 1 u V H l w Z X M i I F Z h b H V l P S J z Q 1 F Z R C I g L z 4 8 R W 5 0 c n k g V H l w Z T 0 i R m l s b E x h c 3 R V c G R h d G V k I i B W Y W x 1 Z T 0 i Z D I w M j U t M D c t M D Z U M D k 6 M z c 6 N D M u M j c z M D Q 2 M 1 o i I C 8 + P E V u d H J 5 I F R 5 c G U 9 I k Z p b G x F c n J v c k N v d W 5 0 I i B W Y W x 1 Z T 0 i b D A i I C 8 + P E V u d H J 5 I F R 5 c G U 9 I k Z p b G x F c n J v c k N v Z G U i I F Z h b H V l P S J z V W 5 r b m 9 3 b i I g L z 4 8 R W 5 0 c n k g V H l w Z T 0 i R m l s b G V k Q 2 9 t c G x l d G V S Z X N 1 b H R U b 1 d v c m t z a G V l d C I g V m F s d W U 9 I m w w I i A v P j x F b n R y e S B U e X B l P S J G a W x s Q 2 9 1 b n Q i I F Z h b H V l P S J s N j A i I C 8 + P E V u d H J 5 I F R 5 c G U 9 I k Z p b G x U b 0 R h d G F N b 2 R l b E V u Y W J s Z W Q i I F Z h b H V l P S J s M S I g L z 4 8 R W 5 0 c n k g V H l w Z T 0 i S X N Q c m l 2 Y X R l I i B W Y W x 1 Z T 0 i b D A i I C 8 + P E V u d H J 5 I F R 5 c G U 9 I l F 1 Z X J 5 S U Q i I F Z h b H V l P S J z M z Y 5 N G Z j N z c t M D k 2 Z S 0 0 M D F h L T h h N j c t M D c y Y W Y w O T I 0 Y W E y 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M y w m c X V v d D t r Z X l D b 2 x 1 b W 5 O Y W 1 l c y Z x d W 9 0 O z p b X S w m c X V v d D t x d W V y e V J l b G F 0 a W 9 u c 2 h p c H M m c X V v d D s 6 W 1 0 s J n F 1 b 3 Q 7 Y 2 9 s d W 1 u S W R l b n R p d G l l c y Z x d W 9 0 O z p b J n F 1 b 3 Q 7 U 2 V j d G l v b j E v b W 9 u d G h s e V 9 0 Y X J n Z X R f b m V 3 X 3 B h c 3 N l b m d l c n M v Q 2 h h b m d l Z C B U e X B l L n t t b 2 5 0 a C w w f S Z x d W 9 0 O y w m c X V v d D t T Z W N 0 a W 9 u M S 9 t b 2 5 0 a G x 5 X 3 R h c m d l d F 9 u Z X d f c G F z c 2 V u Z 2 V y c y 9 D a G F u Z 2 V k I F R 5 c G U u e 2 N p d H l f a W Q s M X 0 m c X V v d D s s J n F 1 b 3 Q 7 U 2 V j d G l v b j E v b W 9 u d G h s e V 9 0 Y X J n Z X R f b m V 3 X 3 B h c 3 N l b m d l c n M v Q 2 h h b m d l Z C B U e X B l L n t 0 Y X J n Z X R f b m V 3 X 3 B h c 3 N l b m d l c n M s M n 0 m c X V v d D t d L C Z x d W 9 0 O 0 N v b H V t b k N v d W 5 0 J n F 1 b 3 Q 7 O j M s J n F 1 b 3 Q 7 S 2 V 5 Q 2 9 s d W 1 u T m F t Z X M m c X V v d D s 6 W 1 0 s J n F 1 b 3 Q 7 Q 2 9 s d W 1 u S W R l b n R p d G l l c y Z x d W 9 0 O z p b J n F 1 b 3 Q 7 U 2 V j d G l v b j E v b W 9 u d G h s e V 9 0 Y X J n Z X R f b m V 3 X 3 B h c 3 N l b m d l c n M v Q 2 h h b m d l Z C B U e X B l L n t t b 2 5 0 a C w w f S Z x d W 9 0 O y w m c X V v d D t T Z W N 0 a W 9 u M S 9 t b 2 5 0 a G x 5 X 3 R h c m d l d F 9 u Z X d f c G F z c 2 V u Z 2 V y c y 9 D a G F u Z 2 V k I F R 5 c G U u e 2 N p d H l f a W Q s M X 0 m c X V v d D s s J n F 1 b 3 Q 7 U 2 V j d G l v b j E v b W 9 u d G h s e V 9 0 Y X J n Z X R f b m V 3 X 3 B h c 3 N l b m d l c n M v Q 2 h h b m d l Z C B U e X B l L n t 0 Y X J n Z X R f b m V 3 X 3 B h c 3 N l b m d l c n M s M n 0 m c X V v d D t d L C Z x d W 9 0 O 1 J l b G F 0 a W 9 u c 2 h p c E l u Z m 8 m c X V v d D s 6 W 1 1 9 I i A v P j w v U 3 R h Y m x l R W 5 0 c m l l c z 4 8 L 0 l 0 Z W 0 + P E l 0 Z W 0 + P E l 0 Z W 1 M b 2 N h d G l v b j 4 8 S X R l b V R 5 c G U + R m 9 y b X V s Y T w v S X R l b V R 5 c G U + P E l 0 Z W 1 Q Y X R o P l N l Y 3 R p b 2 4 x L 2 1 v b n R o b H l f d G F y Z 2 V 0 X 3 R y a X B z P C 9 J d G V t U G F 0 a D 4 8 L 0 l 0 Z W 1 M b 2 N h d G l v b j 4 8 U 3 R h Y m x l R W 5 0 c m l l c z 4 8 R W 5 0 c n k g V H l w Z T 0 i R m l s b F N 0 Y X R 1 c y I g V m F s d W U 9 I n N D b 2 1 w b G V 0 Z S I g L z 4 8 R W 5 0 c n k g V H l w Z T 0 i Q n V m Z m V y T m V 4 d F J l Z n J l c 2 g i I F Z h b H V l P S J s M S I g L z 4 8 R W 5 0 c n k g V H l w Z T 0 i R m l s b E N v b H V t b k 5 h b W V z I i B W Y W x 1 Z T 0 i c 1 s m c X V v d D t t b 2 5 0 a C Z x d W 9 0 O y w m c X V v d D t j a X R 5 X 2 l k J n F 1 b 3 Q 7 L C Z x d W 9 0 O 3 R v d G F s X 3 R h c m d l d F 9 0 c m l w c y Z x d W 9 0 O 1 0 i I C 8 + P E V u d H J 5 I F R 5 c G U 9 I k Z p b G x F b m F i b G V k I i B W Y W x 1 Z T 0 i b D A i I C 8 + P E V u d H J 5 I F R 5 c G U 9 I k Z p b G x D b 2 x 1 b W 5 U e X B l c y I g V m F s d W U 9 I n N D U V l E I i A v P j x F b n R y e S B U e X B l P S J G a W x s T G F z d F V w Z G F 0 Z W Q i I F Z h b H V l P S J k M j A y N S 0 w N y 0 w N l Q w O T o z N z o 0 M y 4 y N z Q 1 N j Y 4 W i I g L z 4 8 R W 5 0 c n k g V H l w Z T 0 i R m l s b E V y c m 9 y Q 2 9 1 b n Q i I F Z h b H V l P S J s M C I g L z 4 8 R W 5 0 c n k g V H l w Z T 0 i R m l s b E V y c m 9 y Q 2 9 k Z S I g V m F s d W U 9 I n N V b m t u b 3 d u I i A v P j x F b n R y e S B U e X B l P S J G a W x s Z W R D b 2 1 w b G V 0 Z V J l c 3 V s d F R v V 2 9 y a 3 N o Z W V 0 I i B W Y W x 1 Z T 0 i b D A i I C 8 + P E V u d H J 5 I F R 5 c G U 9 I k Z p b G x D b 3 V u d C I g V m F s d W U 9 I m w 2 M C I g L z 4 8 R W 5 0 c n k g V H l w Z T 0 i R m l s b F R v R G F 0 Y U 1 v Z G V s R W 5 h Y m x l Z C I g V m F s d W U 9 I m w x I i A v P j x F b n R y e S B U e X B l P S J J c 1 B y a X Z h d G U i I F Z h b H V l P S J s M C I g L z 4 8 R W 5 0 c n k g V H l w Z T 0 i U X V l c n l J R C I g V m F s d W U 9 I n M 2 N z V h Y z U 3 O S 1 j N W Q 0 L T Q w Z j k t O T M z M i 0 z Y T g z O W N m Y j Y 5 Y j c 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S Z W x h d G l v b n N o a X B J b m Z v Q 2 9 u d G F p b m V y I i B W Y W x 1 Z T 0 i c 3 s m c X V v d D t j b 2 x 1 b W 5 D b 3 V u d C Z x d W 9 0 O z o z L C Z x d W 9 0 O 2 t l e U N v b H V t b k 5 h b W V z J n F 1 b 3 Q 7 O l t d L C Z x d W 9 0 O 3 F 1 Z X J 5 U m V s Y X R p b 2 5 z a G l w c y Z x d W 9 0 O z p b X S w m c X V v d D t j b 2 x 1 b W 5 J Z G V u d G l 0 a W V z J n F 1 b 3 Q 7 O l s m c X V v d D t T Z W N 0 a W 9 u M S 9 t b 2 5 0 a G x 5 X 3 R h c m d l d F 9 0 c m l w c y 9 D a G F u Z 2 V k I F R 5 c G U u e 2 1 v b n R o L D B 9 J n F 1 b 3 Q 7 L C Z x d W 9 0 O 1 N l Y 3 R p b 2 4 x L 2 1 v b n R o b H l f d G F y Z 2 V 0 X 3 R y a X B z L 0 N o Y W 5 n Z W Q g V H l w Z S 5 7 Y 2 l 0 e V 9 p Z C w x f S Z x d W 9 0 O y w m c X V v d D t T Z W N 0 a W 9 u M S 9 t b 2 5 0 a G x 5 X 3 R h c m d l d F 9 0 c m l w c y 9 D a G F u Z 2 V k I F R 5 c G U u e 3 R v d G F s X 3 R h c m d l d F 9 0 c m l w c y w y f S Z x d W 9 0 O 1 0 s J n F 1 b 3 Q 7 Q 2 9 s d W 1 u Q 2 9 1 b n Q m c X V v d D s 6 M y w m c X V v d D t L Z X l D b 2 x 1 b W 5 O Y W 1 l c y Z x d W 9 0 O z p b X S w m c X V v d D t D b 2 x 1 b W 5 J Z G V u d G l 0 a W V z J n F 1 b 3 Q 7 O l s m c X V v d D t T Z W N 0 a W 9 u M S 9 t b 2 5 0 a G x 5 X 3 R h c m d l d F 9 0 c m l w c y 9 D a G F u Z 2 V k I F R 5 c G U u e 2 1 v b n R o L D B 9 J n F 1 b 3 Q 7 L C Z x d W 9 0 O 1 N l Y 3 R p b 2 4 x L 2 1 v b n R o b H l f d G F y Z 2 V 0 X 3 R y a X B z L 0 N o Y W 5 n Z W Q g V H l w Z S 5 7 Y 2 l 0 e V 9 p Z C w x f S Z x d W 9 0 O y w m c X V v d D t T Z W N 0 a W 9 u M S 9 t b 2 5 0 a G x 5 X 3 R h c m d l d F 9 0 c m l w c y 9 D a G F u Z 2 V k I F R 5 c G U u e 3 R v d G F s X 3 R h c m d l d F 9 0 c m l w c y w y f S Z x d W 9 0 O 1 0 s J n F 1 b 3 Q 7 U m V s Y X R p b 2 5 z a G l w S W 5 m b y Z x d W 9 0 O z p b X X 0 i I C 8 + P C 9 T d G F i b G V F b n R y a W V z P j w v S X R l b T 4 8 S X R l b T 4 8 S X R l b U x v Y 2 F 0 a W 9 u P j x J d G V t V H l w Z T 5 G b 3 J t d W x h P C 9 J d G V t V H l w Z T 4 8 S X R l b V B h d G g + U 2 V j d G l v b j E v Y 2 l 0 e V 9 0 Y X J n Z X R f c G F z c 2 V u Z 2 V y X 3 J h d G l u Z y 9 T b 3 V y Y 2 U 8 L 0 l 0 Z W 1 Q Y X R o P j w v S X R l b U x v Y 2 F 0 a W 9 u P j x T d G F i b G V F b n R y a W V z I C 8 + P C 9 J d G V t P j x J d G V t P j x J d G V t T G 9 j Y X R p b 2 4 + P E l 0 Z W 1 U e X B l P k Z v c m 1 1 b G E 8 L 0 l 0 Z W 1 U e X B l P j x J d G V t U G F 0 a D 5 T Z W N 0 a W 9 u M S 9 j a X R 5 X 3 R h c m d l d F 9 w Y X N z Z W 5 n Z X J f c m F 0 a W 5 n L 1 B y b 2 1 v d G V k J T I w S G V h Z G V y c z w v S X R l b V B h d G g + P C 9 J d G V t T G 9 j Y X R p b 2 4 + P F N 0 Y W J s Z U V u d H J p Z X M g L z 4 8 L 0 l 0 Z W 0 + P E l 0 Z W 0 + P E l 0 Z W 1 M b 2 N h d G l v b j 4 8 S X R l b V R 5 c G U + R m 9 y b X V s Y T w v S X R l b V R 5 c G U + P E l 0 Z W 1 Q Y X R o P l N l Y 3 R p b 2 4 x L 2 N p d H l f d G F y Z 2 V 0 X 3 B h c 3 N l b m d l c l 9 y Y X R p b m c v Q 2 h h b m d l Z C U y M F R 5 c G U 8 L 0 l 0 Z W 1 Q Y X R o P j w v S X R l b U x v Y 2 F 0 a W 9 u P j x T d G F i b G V F b n R y a W V z I C 8 + P C 9 J d G V t P j x J d G V t P j x J d G V t T G 9 j Y X R p b 2 4 + P E l 0 Z W 1 U e X B l P k Z v c m 1 1 b G E 8 L 0 l 0 Z W 1 U e X B l P j x J d G V t U G F 0 a D 5 T Z W N 0 a W 9 u M S 9 k a W 1 f Y 2 l 0 e S 9 T b 3 V y Y 2 U 8 L 0 l 0 Z W 1 Q Y X R o P j w v S X R l b U x v Y 2 F 0 a W 9 u P j x T d G F i b G V F b n R y a W V z I C 8 + P C 9 J d G V t P j x J d G V t P j x J d G V t T G 9 j Y X R p b 2 4 + P E l 0 Z W 1 U e X B l P k Z v c m 1 1 b G E 8 L 0 l 0 Z W 1 U e X B l P j x J d G V t U G F 0 a D 5 T Z W N 0 a W 9 u M S 9 k a W 1 f Y 2 l 0 e S 9 D a G F u Z 2 V k J T I w V H l w Z T w v S X R l b V B h d G g + P C 9 J d G V t T G 9 j Y X R p b 2 4 + P F N 0 Y W J s Z U V u d H J p Z X M g L z 4 8 L 0 l 0 Z W 0 + P E l 0 Z W 0 + P E l 0 Z W 1 M b 2 N h d G l v b j 4 8 S X R l b V R 5 c G U + R m 9 y b X V s Y T w v S X R l b V R 5 c G U + P E l 0 Z W 1 Q Y X R o P l N l Y 3 R p b 2 4 x L 2 R p b V 9 j a X R 5 L 1 B y b 2 1 v d G V k J T I w S G V h Z G V y c z w v S X R l b V B h d G g + P C 9 J d G V t T G 9 j Y X R p b 2 4 + P F N 0 Y W J s Z U V u d H J p Z X M g L z 4 8 L 0 l 0 Z W 0 + P E l 0 Z W 0 + P E l 0 Z W 1 M b 2 N h d G l v b j 4 8 S X R l b V R 5 c G U + R m 9 y b X V s Y T w v S X R l b V R 5 c G U + P E l 0 Z W 1 Q Y X R o P l N l Y 3 R p b 2 4 x L 2 R p b V 9 j a X R 5 L 0 N o Y W 5 n Z W Q l M j B U e X B l M T w v S X R l b V B h d G g + P C 9 J d G V t T G 9 j Y X R p b 2 4 + P F N 0 Y W J s Z U V u d H J p Z X M g L z 4 8 L 0 l 0 Z W 0 + P E l 0 Z W 0 + P E l 0 Z W 1 M b 2 N h d G l v b j 4 8 S X R l b V R 5 c G U + R m 9 y b X V s Y T w v S X R l b V R 5 c G U + P E l 0 Z W 1 Q Y X R o P l N l Y 3 R p b 2 4 x L 2 R p b V 9 k Y X R l L 1 N v d X J j Z T w v S X R l b V B h d G g + P C 9 J d G V t T G 9 j Y X R p b 2 4 + P F N 0 Y W J s Z U V u d H J p Z X M g L z 4 8 L 0 l 0 Z W 0 + P E l 0 Z W 0 + P E l 0 Z W 1 M b 2 N h d G l v b j 4 8 S X R l b V R 5 c G U + R m 9 y b X V s Y T w v S X R l b V R 5 c G U + P E l 0 Z W 1 Q Y X R o P l N l Y 3 R p b 2 4 x L 2 R p b V 9 k Y X R l L 1 B y b 2 1 v d G V k J T I w S G V h Z G V y c z w v S X R l b V B h d G g + P C 9 J d G V t T G 9 j Y X R p b 2 4 + P F N 0 Y W J s Z U V u d H J p Z X M g L z 4 8 L 0 l 0 Z W 0 + P E l 0 Z W 0 + P E l 0 Z W 1 M b 2 N h d G l v b j 4 8 S X R l b V R 5 c G U + R m 9 y b X V s Y T w v S X R l b V R 5 c G U + P E l 0 Z W 1 Q Y X R o P l N l Y 3 R p b 2 4 x L 2 R p b V 9 k Y X R l L 0 N o Y W 5 n Z W Q l M j B U e X B l P C 9 J d G V t U G F 0 a D 4 8 L 0 l 0 Z W 1 M b 2 N h d G l v b j 4 8 U 3 R h Y m x l R W 5 0 c m l l c y A v P j w v S X R l b T 4 8 S X R l b T 4 8 S X R l b U x v Y 2 F 0 a W 9 u P j x J d G V t V H l w Z T 5 G b 3 J t d W x h P C 9 J d G V t V H l w Z T 4 8 S X R l b V B h d G g + U 2 V j d G l v b j E v Z G l t X 3 J l c G V h d F 9 0 c m l w X 2 R p c 3 R y a W J 1 d G l v b i 9 T b 3 V y Y 2 U 8 L 0 l 0 Z W 1 Q Y X R o P j w v S X R l b U x v Y 2 F 0 a W 9 u P j x T d G F i b G V F b n R y a W V z I C 8 + P C 9 J d G V t P j x J d G V t P j x J d G V t T G 9 j Y X R p b 2 4 + P E l 0 Z W 1 U e X B l P k Z v c m 1 1 b G E 8 L 0 l 0 Z W 1 U e X B l P j x J d G V t U G F 0 a D 5 T Z W N 0 a W 9 u M S 9 k a W 1 f c m V w Z W F 0 X 3 R y a X B f Z G l z d H J p Y n V 0 a W 9 u L 1 B y b 2 1 v d G V k J T I w S G V h Z G V y c z w v S X R l b V B h d G g + P C 9 J d G V t T G 9 j Y X R p b 2 4 + P F N 0 Y W J s Z U V u d H J p Z X M g L z 4 8 L 0 l 0 Z W 0 + P E l 0 Z W 0 + P E l 0 Z W 1 M b 2 N h d G l v b j 4 8 S X R l b V R 5 c G U + R m 9 y b X V s Y T w v S X R l b V R 5 c G U + P E l 0 Z W 1 Q Y X R o P l N l Y 3 R p b 2 4 x L 2 R p b V 9 y Z X B l Y X R f d H J p c F 9 k a X N 0 c m l i d X R p b 2 4 v Q 2 h h b m d l Z C U y M F R 5 c G U 8 L 0 l 0 Z W 1 Q Y X R o P j w v S X R l b U x v Y 2 F 0 a W 9 u P j x T d G F i b G V F b n R y a W V z I C 8 + P C 9 J d G V t P j x J d G V t P j x J d G V t T G 9 j Y X R p b 2 4 + P E l 0 Z W 1 U e X B l P k Z v c m 1 1 b G E 8 L 0 l 0 Z W 1 U e X B l P j x J d G V t U G F 0 a D 5 T Z W N 0 a W 9 u M S 9 m Y W N 0 X 3 B h c 3 N l b m d l c l 9 z d W 1 t Y X J 5 L 1 N v d X J j Z T w v S X R l b V B h d G g + P C 9 J d G V t T G 9 j Y X R p b 2 4 + P F N 0 Y W J s Z U V u d H J p Z X M g L z 4 8 L 0 l 0 Z W 0 + P E l 0 Z W 0 + P E l 0 Z W 1 M b 2 N h d G l v b j 4 8 S X R l b V R 5 c G U + R m 9 y b X V s Y T w v S X R l b V R 5 c G U + P E l 0 Z W 1 Q Y X R o P l N l Y 3 R p b 2 4 x L 2 Z h Y 3 R f c G F z c 2 V u Z 2 V y X 3 N 1 b W 1 h c n k v U H J v b W 9 0 Z W Q l M j B I Z W F k Z X J z P C 9 J d G V t U G F 0 a D 4 8 L 0 l 0 Z W 1 M b 2 N h d G l v b j 4 8 U 3 R h Y m x l R W 5 0 c m l l c y A v P j w v S X R l b T 4 8 S X R l b T 4 8 S X R l b U x v Y 2 F 0 a W 9 u P j x J d G V t V H l w Z T 5 G b 3 J t d W x h P C 9 J d G V t V H l w Z T 4 8 S X R l b V B h d G g + U 2 V j d G l v b j E v Z m F j d F 9 w Y X N z Z W 5 n Z X J f c 3 V t b W F y e S 9 D a G F u Z 2 V k J T I w V H l w Z T w v S X R l b V B h d G g + P C 9 J d G V t T G 9 j Y X R p b 2 4 + P F N 0 Y W J s Z U V u d H J p Z X M g L z 4 8 L 0 l 0 Z W 0 + P E l 0 Z W 0 + P E l 0 Z W 1 M b 2 N h d G l v b j 4 8 S X R l b V R 5 c G U + R m 9 y b X V s Y T w v S X R l b V R 5 c G U + P E l 0 Z W 1 Q Y X R o P l N l Y 3 R p b 2 4 x L 2 Z h Y 3 R f d H J p c H M v U 2 9 1 c m N l P C 9 J d G V t U G F 0 a D 4 8 L 0 l 0 Z W 1 M b 2 N h d G l v b j 4 8 U 3 R h Y m x l R W 5 0 c m l l c y A v P j w v S X R l b T 4 8 S X R l b T 4 8 S X R l b U x v Y 2 F 0 a W 9 u P j x J d G V t V H l w Z T 5 G b 3 J t d W x h P C 9 J d G V t V H l w Z T 4 8 S X R l b V B h d G g + U 2 V j d G l v b j E v Z m F j d F 9 0 c m l w c y 9 Q c m 9 t b 3 R l Z C U y M E h l Y W R l c n M 8 L 0 l 0 Z W 1 Q Y X R o P j w v S X R l b U x v Y 2 F 0 a W 9 u P j x T d G F i b G V F b n R y a W V z I C 8 + P C 9 J d G V t P j x J d G V t P j x J d G V t T G 9 j Y X R p b 2 4 + P E l 0 Z W 1 U e X B l P k Z v c m 1 1 b G E 8 L 0 l 0 Z W 1 U e X B l P j x J d G V t U G F 0 a D 5 T Z W N 0 a W 9 u M S 9 m Y W N 0 X 3 R y a X B z L 0 N o Y W 5 n Z W Q l M j B U e X B l P C 9 J d G V t U G F 0 a D 4 8 L 0 l 0 Z W 1 M b 2 N h d G l v b j 4 8 U 3 R h Y m x l R W 5 0 c m l l c y A v P j w v S X R l b T 4 8 S X R l b T 4 8 S X R l b U x v Y 2 F 0 a W 9 u P j x J d G V t V H l w Z T 5 G b 3 J t d W x h P C 9 J d G V t V H l w Z T 4 8 S X R l b V B h d G g + U 2 V j d G l v b j E v b W 9 u d G h s e V 9 0 Y X J n Z X R f b m V 3 X 3 B h c 3 N l b m d l c n M v U 2 9 1 c m N l P C 9 J d G V t U G F 0 a D 4 8 L 0 l 0 Z W 1 M b 2 N h d G l v b j 4 8 U 3 R h Y m x l R W 5 0 c m l l c y A v P j w v S X R l b T 4 8 S X R l b T 4 8 S X R l b U x v Y 2 F 0 a W 9 u P j x J d G V t V H l w Z T 5 G b 3 J t d W x h P C 9 J d G V t V H l w Z T 4 8 S X R l b V B h d G g + U 2 V j d G l v b j E v b W 9 u d G h s e V 9 0 Y X J n Z X R f b m V 3 X 3 B h c 3 N l b m d l c n M v U H J v b W 9 0 Z W Q l M j B I Z W F k Z X J z P C 9 J d G V t U G F 0 a D 4 8 L 0 l 0 Z W 1 M b 2 N h d G l v b j 4 8 U 3 R h Y m x l R W 5 0 c m l l c y A v P j w v S X R l b T 4 8 S X R l b T 4 8 S X R l b U x v Y 2 F 0 a W 9 u P j x J d G V t V H l w Z T 5 G b 3 J t d W x h P C 9 J d G V t V H l w Z T 4 8 S X R l b V B h d G g + U 2 V j d G l v b j E v b W 9 u d G h s e V 9 0 Y X J n Z X R f b m V 3 X 3 B h c 3 N l b m d l c n M v Q 2 h h b m d l Z C U y M F R 5 c G U 8 L 0 l 0 Z W 1 Q Y X R o P j w v S X R l b U x v Y 2 F 0 a W 9 u P j x T d G F i b G V F b n R y a W V z I C 8 + P C 9 J d G V t P j x J d G V t P j x J d G V t T G 9 j Y X R p b 2 4 + P E l 0 Z W 1 U e X B l P k Z v c m 1 1 b G E 8 L 0 l 0 Z W 1 U e X B l P j x J d G V t U G F 0 a D 5 T Z W N 0 a W 9 u M S 9 t b 2 5 0 a G x 5 X 3 R h c m d l d F 9 0 c m l w c y 9 T b 3 V y Y 2 U 8 L 0 l 0 Z W 1 Q Y X R o P j w v S X R l b U x v Y 2 F 0 a W 9 u P j x T d G F i b G V F b n R y a W V z I C 8 + P C 9 J d G V t P j x J d G V t P j x J d G V t T G 9 j Y X R p b 2 4 + P E l 0 Z W 1 U e X B l P k Z v c m 1 1 b G E 8 L 0 l 0 Z W 1 U e X B l P j x J d G V t U G F 0 a D 5 T Z W N 0 a W 9 u M S 9 t b 2 5 0 a G x 5 X 3 R h c m d l d F 9 0 c m l w c y 9 Q c m 9 t b 3 R l Z C U y M E h l Y W R l c n M 8 L 0 l 0 Z W 1 Q Y X R o P j w v S X R l b U x v Y 2 F 0 a W 9 u P j x T d G F i b G V F b n R y a W V z I C 8 + P C 9 J d G V t P j x J d G V t P j x J d G V t T G 9 j Y X R p b 2 4 + P E l 0 Z W 1 U e X B l P k Z v c m 1 1 b G E 8 L 0 l 0 Z W 1 U e X B l P j x J d G V t U G F 0 a D 5 T Z W N 0 a W 9 u M S 9 t b 2 5 0 a G x 5 X 3 R h c m d l d F 9 0 c m l w c y 9 D a G F u Z 2 V k J T I w V H l w Z 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D Y W x j d W x h d G l v b n M 8 L 0 l 0 Z W 1 Q Y X R o P j w v S X R l b U x v Y 2 F 0 a W 9 u P j x T d G F i b G V F b n R y a W V z P j x F b n R y e S B U e X B l P S J G a W x s U 3 R h d H V z I i B W Y W x 1 Z T 0 i c 0 N v b X B s Z X R l I i A v P j x F b n R y e S B U e X B l P S J C d W Z m Z X J O Z X h 0 U m V m c m V z a C I g V m F s d W U 9 I m w x I i A v P j x F b n R y e S B U e X B l P S J G a W x s R W 5 h Y m x l Z C I g V m F s d W U 9 I m w w I i A v P j x F b n R y e S B U e X B l P S J G a W x s R X J y b 3 J D b 2 R l I i B W Y W x 1 Z T 0 i c 1 V u a 2 5 v d 2 4 i I C 8 + P E V u d H J 5 I F R 5 c G U 9 I k Z p b G x M Y X N 0 V X B k Y X R l Z C I g V m F s d W U 9 I m Q y M D I 1 L T A 3 L T A 2 V D A 5 O j Q x O j A 0 L j c z N D Y z O D J a I i A v P j x F b n R y e S B U e X B l P S J G a W x s Z W R D b 2 1 w b G V 0 Z V J l c 3 V s d F R v V 2 9 y a 3 N o Z W V 0 I i B W Y W x 1 Z T 0 i b D A i I C 8 + P E V u d H J 5 I F R 5 c G U 9 I k Z p b G x U b 0 R h d G F N b 2 R l b E V u Y W J s Z W Q i I F Z h b H V l P S J s M S I g L z 4 8 R W 5 0 c n k g V H l w Z T 0 i S X N Q c m l 2 Y X R l I i B W Y W x 1 Z T 0 i b D A i I C 8 + P E V u d H J 5 I F R 5 c G U 9 I l F 1 Z X J 5 S U Q i I F Z h b H V l P S J z Y z B i N z Y 2 N D c t O W I x N S 0 0 N 2 N m L W I 4 N T I t Z j M 0 O W M 0 M z d m M T c 5 I i A v P j x F b n R y e S B U e X B l P S J S Z W x h d G l v b n N o a X B J b m Z v Q 2 9 u d G F p b m V y I i B W Y W x 1 Z T 0 i c 3 s m c X V v d D t j b 2 x 1 b W 5 D b 3 V u d C Z x d W 9 0 O z o y L C Z x d W 9 0 O 2 t l e U N v b H V t b k 5 h b W V z J n F 1 b 3 Q 7 O l t d L C Z x d W 9 0 O 3 F 1 Z X J 5 U m V s Y X R p b 2 5 z a G l w c y Z x d W 9 0 O z p b X S w m c X V v d D t j b 2 x 1 b W 5 J Z G V u d G l 0 a W V z J n F 1 b 3 Q 7 O l s m c X V v d D t T Z W N 0 a W 9 u M S 9 k a W 1 f Y 2 l 0 e S 9 D a G F u Z 2 V k I F R 5 c G U x L n t j a X R 5 X 2 l k L D B 9 J n F 1 b 3 Q 7 L C Z x d W 9 0 O 1 N l Y 3 R p b 2 4 x L 2 R p b V 9 j a X R 5 L 0 N o Y W 5 n Z W Q g V H l w Z T E u e 2 N p d H l f b m F t Z S w x f S Z x d W 9 0 O 1 0 s J n F 1 b 3 Q 7 Q 2 9 s d W 1 u Q 2 9 1 b n Q m c X V v d D s 6 M i w m c X V v d D t L Z X l D b 2 x 1 b W 5 O Y W 1 l c y Z x d W 9 0 O z p b X S w m c X V v d D t D b 2 x 1 b W 5 J Z G V u d G l 0 a W V z J n F 1 b 3 Q 7 O l s m c X V v d D t T Z W N 0 a W 9 u M S 9 k a W 1 f Y 2 l 0 e S 9 D a G F u Z 2 V k I F R 5 c G U x L n t j a X R 5 X 2 l k L D B 9 J n F 1 b 3 Q 7 L C Z x d W 9 0 O 1 N l Y 3 R p b 2 4 x L 2 R p b V 9 j a X R 5 L 0 N o Y W 5 n Z W Q g V H l w Z T E u e 2 N p d H l f b m F t Z S w x 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T G 9 h Z G V k V G 9 B b m F s e X N p c 1 N l c n Z p Y 2 V z I i B W Y W x 1 Z T 0 i b D A i I C 8 + P C 9 T d G F i b G V F b n R y a W V z P j w v S X R l b T 4 8 S X R l b T 4 8 S X R l b U x v Y 2 F 0 a W 9 u P j x J d G V t V H l w Z T 5 G b 3 J t d W x h P C 9 J d G V t V H l w Z T 4 8 S X R l b V B h d G g + U 2 V j d G l v b j E v Q 2 F s Y 3 V s Y X R p b 2 5 z L 1 N v d X J j Z T w v S X R l b V B h d G g + P C 9 J d G V t T G 9 j Y X R p b 2 4 + P F N 0 Y W J s Z U V u d H J p Z X M g L z 4 8 L 0 l 0 Z W 0 + P E l 0 Z W 0 + P E l 0 Z W 1 M b 2 N h d G l v b j 4 8 S X R l b V R 5 c G U + R m 9 y b X V s Y T w v S X R l b V R 5 c G U + P E l 0 Z W 1 Q Y X R o P l N l Y 3 R p b 2 4 x L 0 N h b G N 1 b G F 0 a W 9 u c y 9 D a G F u Z 2 V k J T I w V H l w Z T w v S X R l b V B h d G g + P C 9 J d G V t T G 9 j Y X R p b 2 4 + P F N 0 Y W J s Z U V u d H J p Z X M g L z 4 8 L 0 l 0 Z W 0 + P E l 0 Z W 0 + P E l 0 Z W 1 M b 2 N h d G l v b j 4 8 S X R l b V R 5 c G U + R m 9 y b X V s Y T w v S X R l b V R 5 c G U + P E l 0 Z W 1 Q Y X R o P l N l Y 3 R p b 2 4 x L 0 N h b G N 1 b G F 0 a W 9 u c y 9 Q c m 9 t b 3 R l Z C U y M E h l Y W R l c n M 8 L 0 l 0 Z W 1 Q Y X R o P j w v S X R l b U x v Y 2 F 0 a W 9 u P j x T d G F i b G V F b n R y a W V z I C 8 + P C 9 J d G V t P j x J d G V t P j x J d G V t T G 9 j Y X R p b 2 4 + P E l 0 Z W 1 U e X B l P k Z v c m 1 1 b G E 8 L 0 l 0 Z W 1 U e X B l P j x J d G V t U G F 0 a D 5 T Z W N 0 a W 9 u M S 9 D Y W x j d W x h d G l v b n M v Q 2 h h b m d l Z C U y M F R 5 c G U x P C 9 J d G V t U G F 0 a D 4 8 L 0 l 0 Z W 1 M b 2 N h d G l v b j 4 8 U 3 R h Y m x l R W 5 0 c m l l c y A v P j w v S X R l b T 4 8 S X R l b T 4 8 S X R l b U x v Y 2 F 0 a W 9 u P j x J d G V t V H l w Z T 5 G b 3 J t d W x h P C 9 J d G V t V H l w Z T 4 8 S X R l b V B h d G g + U 2 V j d G l v b j E v Q 2 F s Y 3 V s Y X R p b 2 5 z L 1 J l b m F t Z W Q l M j B D b 2 x 1 b W 5 z P C 9 J d G V t U G F 0 a D 4 8 L 0 l 0 Z W 1 M b 2 N h d G l v b j 4 8 U 3 R h Y m x l R W 5 0 c m l l c y A v P j w v S X R l b T 4 8 S X R l b T 4 8 S X R l b U x v Y 2 F 0 a W 9 u P j x J d G V t V H l w Z T 5 G b 3 J t d W x h P C 9 J d G V t V H l w Z T 4 8 S X R l b V B h d G g + U 2 V j d G l v b j E v Q 2 F s Y 3 V s Y X R p b 2 5 z L 1 J l b W 9 2 Z W Q l M j B D b 2 x 1 b W 5 z P C 9 J d G V t U G F 0 a D 4 8 L 0 l 0 Z W 1 M b 2 N h d G l v b j 4 8 U 3 R h Y m x l R W 5 0 c m l l c y A v P j w v S X R l b T 4 8 L 0 l 0 Z W 1 z P j w v T G 9 j Y W x Q Y W N r Y W d l T W V 0 Y W R h d G F G a W x l P h Y A A A B Q S w U G A A A A A A A A A A A A A A A A A A A A A A A A J g E A A A E A A A D Q j J 3 f A R X R E Y x 6 A M B P w p f r A Q A A A O V a i P 8 H 0 h V P n O Y M V r 0 h c k g A A A A A A g A A A A A A E G Y A A A A B A A A g A A A A z h V n g o O M K v p g Y t s m 0 / 5 W 4 w j 3 8 i f C 7 p s q E y Q 5 r i t 9 U k 8 A A A A A D o A A A A A C A A A g A A A A L i V J l t t M v e L J o W o R Y 0 Z F n z 4 j 9 I I s 3 P H l U u f U b Q H d d F x Q A A A A 0 C l o a B D X b w M 3 c T N z / w T D d w w p n a 4 f a 3 P B c 3 o d I j u V c k 8 D J W / X Z / Y d O U c A j o E + Q 6 B G x j a C z o I K 6 t e Y w 4 0 n N 2 I I 9 t 8 Q b w t l A X 7 s 2 P v u F W U h j 4 R A A A A A F G D Z P 2 a p 1 i 5 r U S p a 3 R C s h 4 d n S P N z i F 8 9 / X 7 n W X s n I c Q 9 3 j p / g t 5 N W X a p w p J p k H 5 Q d H P j C u u g b 2 L h t u D W 6 c G l s Q = = < / D a t a M a s h u p > 
</file>

<file path=customXml/item19.xml>��< ? x m l   v e r s i o n = " 1 . 0 "   e n c o d i n g = " U T F - 1 6 " ? > < G e m i n i   x m l n s = " h t t p : / / g e m i n i / p i v o t c u s t o m i z a t i o n / T a b l e X M L _ d i m _ d a t e _ d 9 1 0 6 0 5 2 - 1 0 8 2 - 4 c 1 1 - 8 8 3 8 - b 9 d 1 0 2 5 f 6 4 b 0 " > < 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 9 0 < / i n t > < / v a l u e > < / i t e m > < i t e m > < k e y > < s t r i n g > s t a r t _ o f _ m o n t h < / s t r i n g > < / k e y > < v a l u e > < i n t > 1 9 3 < / i n t > < / v a l u e > < / i t e m > < i t e m > < k e y > < s t r i n g > m o n t h _ n a m e < / s t r i n g > < / k e y > < v a l u e > < i n t > 1 7 3 < / i n t > < / v a l u e > < / i t e m > < i t e m > < k e y > < s t r i n g > d a y _ t y p e < / s t r i n g > < / k e y > < v a l u e > < i n t > 1 3 3 < / i n t > < / v a l u e > < / i t e m > < / C o l u m n W i d t h s > < C o l u m n D i s p l a y I n d e x > < i t e m > < k e y > < s t r i n g > d a t e < / s t r i n g > < / k e y > < v a l u e > < i n t > 0 < / i n t > < / v a l u e > < / i t e m > < i t e m > < k e y > < s t r i n g > s t a r t _ o f _ m o n t h < / s t r i n g > < / k e y > < v a l u e > < i n t > 1 < / i n t > < / v a l u e > < / i t e m > < i t e m > < k e y > < s t r i n g > m o n t h _ n a m e < / s t r i n g > < / k e y > < v a l u e > < i n t > 2 < / i n t > < / v a l u e > < / i t e m > < i t e m > < k e y > < s t r i n g > d a y _ t y p e < / s t r i n g > < / k e y > < v a l u e > < i n t > 3 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S h o w H i d d e n " > < C u s t o m C o n t e n t > < ! [ C D A T A [ T r u e ] ] > < / 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 T a g s \ T a b l e s \ & l t ; T a b l e s \ c i t y _ t a r g e t _ p a s s e n g e r _ r a t i n g & g t ; < / K e y > < / D i a g r a m O b j e c t K e y > < D i a g r a m O b j e c t K e y > < K e y > D y n a m i c   T a g s \ T a b l e s \ & l t ; T a b l e s \ d i m _ c i t y & g t ; < / K e y > < / D i a g r a m O b j e c t K e y > < D i a g r a m O b j e c t K e y > < K e y > D y n a m i c   T a g s \ T a b l e s \ & l t ; T a b l e s \ d i m _ d a t e & g t ; < / K e y > < / D i a g r a m O b j e c t K e y > < D i a g r a m O b j e c t K e y > < K e y > D y n a m i c   T a g s \ T a b l e s \ & l t ; T a b l e s \ d i m _ r e p e a t _ t r i p _ d i s t r i b u t i o n & g t ; < / K e y > < / D i a g r a m O b j e c t K e y > < D i a g r a m O b j e c t K e y > < K e y > D y n a m i c   T a g s \ T a b l e s \ & l t ; T a b l e s \ f a c t _ p a s s e n g e r _ s u m m a r y & g t ; < / K e y > < / D i a g r a m O b j e c t K e y > < D i a g r a m O b j e c t K e y > < K e y > D y n a m i c   T a g s \ T a b l e s \ & l t ; T a b l e s \ f a c t _ t r i p s & g t ; < / K e y > < / D i a g r a m O b j e c t K e y > < D i a g r a m O b j e c t K e y > < K e y > D y n a m i c   T a g s \ T a b l e s \ & l t ; T a b l e s \ m o n t h l y _ t a r g e t _ n e w _ p a s s e n g e r s & g t ; < / K e y > < / D i a g r a m O b j e c t K e y > < D i a g r a m O b j e c t K e y > < K e y > D y n a m i c   T a g s \ T a b l e s \ & l t ; T a b l e s \ m o n t h l y _ t a r g e t _ t r i p s & g t ; < / K e y > < / D i a g r a m O b j e c t K e y > < D i a g r a m O b j e c t K e y > < K e y > D y n a m i c   T a g s \ T a b l e s \ & l t ; T a b l e s \ C a l c u l a t i o n s & g t ; < / K e y > < / D i a g r a m O b j e c t K e y > < D i a g r a m O b j e c t K e y > < K e y > T a b l e s \ c i t y _ t a r g e t _ p a s s e n g e r _ r a t i n g < / K e y > < / D i a g r a m O b j e c t K e y > < D i a g r a m O b j e c t K e y > < K e y > T a b l e s \ c i t y _ t a r g e t _ p a s s e n g e r _ r a t i n g \ C o l u m n s \ c i t y _ i d < / K e y > < / D i a g r a m O b j e c t K e y > < D i a g r a m O b j e c t K e y > < K e y > T a b l e s \ c i t y _ t a r g e t _ p a s s e n g e r _ r a t i n g \ C o l u m n s \ t a r g e t _ a v g _ p a s s e n g e r _ r a t i n g < / K e y > < / D i a g r a m O b j e c t K e y > < D i a g r a m O b j e c t K e y > < K e y > T a b l e s \ c i t y _ t a r g e t _ p a s s e n g e r _ r a t i n g \ M e a s u r e s \ S u m   o f   t a r g e t _ a v g _ p a s s e n g e r _ r a t i n g < / K e y > < / D i a g r a m O b j e c t K e y > < D i a g r a m O b j e c t K e y > < K e y > T a b l e s \ c i t y _ t a r g e t _ p a s s e n g e r _ r a t i n g \ S u m   o f   t a r g e t _ a v g _ p a s s e n g e r _ r a t i n g \ A d d i t i o n a l   I n f o \ I m p l i c i t   M e a s u r e < / K e y > < / D i a g r a m O b j e c t K e y > < D i a g r a m O b j e c t K e y > < K e y > T a b l e s \ d i m _ c i t y < / K e y > < / D i a g r a m O b j e c t K e y > < D i a g r a m O b j e c t K e y > < K e y > T a b l e s \ d i m _ c i t y \ C o l u m n s \ c i t y _ i d < / K e y > < / D i a g r a m O b j e c t K e y > < D i a g r a m O b j e c t K e y > < K e y > T a b l e s \ d i m _ c i t y \ C o l u m n s \ c i t y _ n a m e < / K e y > < / D i a g r a m O b j e c t K e y > < D i a g r a m O b j e c t K e y > < K e y > T a b l e s \ d i m _ d a t e < / K e y > < / D i a g r a m O b j e c t K e y > < D i a g r a m O b j e c t K e y > < K e y > T a b l e s \ d i m _ d a t e \ C o l u m n s \ d a t e < / K e y > < / D i a g r a m O b j e c t K e y > < D i a g r a m O b j e c t K e y > < K e y > T a b l e s \ d i m _ d a t e \ C o l u m n s \ s t a r t _ o f _ m o n t h < / K e y > < / D i a g r a m O b j e c t K e y > < D i a g r a m O b j e c t K e y > < K e y > T a b l e s \ d i m _ d a t e \ C o l u m n s \ m o n t h _ n a m e < / K e y > < / D i a g r a m O b j e c t K e y > < D i a g r a m O b j e c t K e y > < K e y > T a b l e s \ d i m _ d a t e \ C o l u m n s \ d a y _ t y p e < / K e y > < / D i a g r a m O b j e c t K e y > < D i a g r a m O b j e c t K e y > < K e y > T a b l e s \ d i m _ d a t e \ C o l u m n s \ d a t e   ( M o n t h   I n d e x ) < / K e y > < / D i a g r a m O b j e c t K e y > < D i a g r a m O b j e c t K e y > < K e y > T a b l e s \ d i m _ d a t e \ C o l u m n s \ d a t e   ( M o n t h ) < / K e y > < / D i a g r a m O b j e c t K e y > < D i a g r a m O b j e c t K e y > < K e y > T a b l e s \ d i m _ r e p e a t _ t r i p _ d i s t r i b u t i o n < / K e y > < / D i a g r a m O b j e c t K e y > < D i a g r a m O b j e c t K e y > < K e y > T a b l e s \ d i m _ r e p e a t _ t r i p _ d i s t r i b u t i o n \ C o l u m n s \ m o n t h < / K e y > < / D i a g r a m O b j e c t K e y > < D i a g r a m O b j e c t K e y > < K e y > T a b l e s \ d i m _ r e p e a t _ t r i p _ d i s t r i b u t i o n \ C o l u m n s \ c i t y _ i d < / K e y > < / D i a g r a m O b j e c t K e y > < D i a g r a m O b j e c t K e y > < K e y > T a b l e s \ d i m _ r e p e a t _ t r i p _ d i s t r i b u t i o n \ C o l u m n s \ t r i p _ c o u n t < / K e y > < / D i a g r a m O b j e c t K e y > < D i a g r a m O b j e c t K e y > < K e y > T a b l e s \ d i m _ r e p e a t _ t r i p _ d i s t r i b u t i o n \ C o l u m n s \ r e p e a t _ p a s s e n g e r _ c o u n t < / K e y > < / D i a g r a m O b j e c t K e y > < D i a g r a m O b j e c t K e y > < K e y > T a b l e s \ d i m _ r e p e a t _ t r i p _ d i s t r i b u t i o n \ M e a s u r e s \ C o u n t   o f   t r i p _ c o u n t < / K e y > < / D i a g r a m O b j e c t K e y > < D i a g r a m O b j e c t K e y > < K e y > T a b l e s \ d i m _ r e p e a t _ t r i p _ d i s t r i b u t i o n \ C o u n t   o f   t r i p _ c o u n t \ A d d i t i o n a l   I n f o \ I m p l i c i t   M e a s u r e < / K e y > < / D i a g r a m O b j e c t K e y > < D i a g r a m O b j e c t K e y > < K e y > T a b l e s \ f a c t _ p a s s e n g e r _ s u m m a r y < / K e y > < / D i a g r a m O b j e c t K e y > < D i a g r a m O b j e c t K e y > < K e y > T a b l e s \ f a c t _ p a s s e n g e r _ s u m m a r y \ C o l u m n s \ m o n t h < / K e y > < / D i a g r a m O b j e c t K e y > < D i a g r a m O b j e c t K e y > < K e y > T a b l e s \ f a c t _ p a s s e n g e r _ s u m m a r y \ C o l u m n s \ c i t y _ i d < / K e y > < / D i a g r a m O b j e c t K e y > < D i a g r a m O b j e c t K e y > < K e y > T a b l e s \ f a c t _ p a s s e n g e r _ s u m m a r y \ C o l u m n s \ n e w _ p a s s e n g e r s < / K e y > < / D i a g r a m O b j e c t K e y > < D i a g r a m O b j e c t K e y > < K e y > T a b l e s \ f a c t _ p a s s e n g e r _ s u m m a r y \ C o l u m n s \ r e p e a t _ p a s s e n g e r s < / K e y > < / D i a g r a m O b j e c t K e y > < D i a g r a m O b j e c t K e y > < K e y > T a b l e s \ f a c t _ p a s s e n g e r _ s u m m a r y \ C o l u m n s \ t o t a l _ p a s s e n g e r s < / K e y > < / D i a g r a m O b j e c t K e y > < D i a g r a m O b j e c t K e y > < K e y > T a b l e s \ f a c t _ p a s s e n g e r _ s u m m a r y \ C o l u m n s \ m o n t h   ( M o n t h   I n d e x ) < / K e y > < / D i a g r a m O b j e c t K e y > < D i a g r a m O b j e c t K e y > < K e y > T a b l e s \ f a c t _ p a s s e n g e r _ s u m m a r y \ C o l u m n s \ m o n t h   ( M o n t h ) < / K e y > < / D i a g r a m O b j e c t K e y > < D i a g r a m O b j e c t K e y > < K e y > T a b l e s \ f a c t _ p a s s e n g e r _ s u m m a r y \ M e a s u r e s \ r e p e a t _ p a s s e n g e r _ r a t e < / K e y > < / D i a g r a m O b j e c t K e y > < D i a g r a m O b j e c t K e y > < K e y > T a b l e s \ f a c t _ p a s s e n g e r _ s u m m a r y \ M e a s u r e s \ S u m   o f   n e w _ p a s s e n g e r s < / K e y > < / D i a g r a m O b j e c t K e y > < D i a g r a m O b j e c t K e y > < K e y > T a b l e s \ f a c t _ p a s s e n g e r _ s u m m a r y \ S u m   o f   n e w _ p a s s e n g e r s \ A d d i t i o n a l   I n f o \ I m p l i c i t   M e a s u r e < / K e y > < / D i a g r a m O b j e c t K e y > < D i a g r a m O b j e c t K e y > < K e y > T a b l e s \ f a c t _ p a s s e n g e r _ s u m m a r y \ M e a s u r e s \ S u m   o f   t o t a l _ p a s s e n g e r s < / K e y > < / D i a g r a m O b j e c t K e y > < D i a g r a m O b j e c t K e y > < K e y > T a b l e s \ f a c t _ p a s s e n g e r _ s u m m a r y \ S u m   o f   t o t a l _ p a s s e n g e r s \ A d d i t i o n a l   I n f o \ I m p l i c i t   M e a s u r e < / K e y > < / D i a g r a m O b j e c t K e y > < D i a g r a m O b j e c t K e y > < K e y > T a b l e s \ f a c t _ p a s s e n g e r _ s u m m a r y \ M e a s u r e s \ S u m   o f   r e p e a t _ p a s s e n g e r s < / K e y > < / D i a g r a m O b j e c t K e y > < D i a g r a m O b j e c t K e y > < K e y > T a b l e s \ f a c t _ p a s s e n g e r _ s u m m a r y \ S u m   o f   r e p e a t _ p a s s e n g e r s \ A d d i t i o n a l   I n f o \ I m p l i c i t   M e a s u r e < / K e y > < / D i a g r a m O b j e c t K e y > < D i a g r a m O b j e c t K e y > < K e y > T a b l e s \ f a c t _ t r i p s < / K e y > < / D i a g r a m O b j e c t K e y > < D i a g r a m O b j e c t K e y > < K e y > T a b l e s \ f a c t _ t r i p s \ C o l u m n s \ t r i p _ i d < / K e y > < / D i a g r a m O b j e c t K e y > < D i a g r a m O b j e c t K e y > < K e y > T a b l e s \ f a c t _ t r i p s \ C o l u m n s \ d a t e < / K e y > < / D i a g r a m O b j e c t K e y > < D i a g r a m O b j e c t K e y > < K e y > T a b l e s \ f a c t _ t r i p s \ C o l u m n s \ c i t y _ i d < / K e y > < / D i a g r a m O b j e c t K e y > < D i a g r a m O b j e c t K e y > < K e y > T a b l e s \ f a c t _ t r i p s \ C o l u m n s \ p a s s e n g e r _ t y p e < / K e y > < / D i a g r a m O b j e c t K e y > < D i a g r a m O b j e c t K e y > < K e y > T a b l e s \ f a c t _ t r i p s \ C o l u m n s \ d i s t a n c e _ t r a v e l l e d ( k m ) < / K e y > < / D i a g r a m O b j e c t K e y > < D i a g r a m O b j e c t K e y > < K e y > T a b l e s \ f a c t _ t r i p s \ C o l u m n s \ f a r e _ a m o u n t < / K e y > < / D i a g r a m O b j e c t K e y > < D i a g r a m O b j e c t K e y > < K e y > T a b l e s \ f a c t _ t r i p s \ C o l u m n s \ p a s s e n g e r _ r a t i n g < / K e y > < / D i a g r a m O b j e c t K e y > < D i a g r a m O b j e c t K e y > < K e y > T a b l e s \ f a c t _ t r i p s \ C o l u m n s \ d r i v e r _ r a t i n g < / K e y > < / D i a g r a m O b j e c t K e y > < D i a g r a m O b j e c t K e y > < K e y > T a b l e s \ f a c t _ t r i p s \ M e a s u r e s \ S u m   o f   f a r e _ a m o u n t < / K e y > < / D i a g r a m O b j e c t K e y > < D i a g r a m O b j e c t K e y > < K e y > T a b l e s \ f a c t _ t r i p s \ S u m   o f   f a r e _ a m o u n t \ A d d i t i o n a l   I n f o \ I m p l i c i t   M e a s u r e < / K e y > < / D i a g r a m O b j e c t K e y > < D i a g r a m O b j e c t K e y > < K e y > T a b l e s \ f a c t _ t r i p s \ M e a s u r e s \ C o u n t   o f   t r i p _ i d < / K e y > < / D i a g r a m O b j e c t K e y > < D i a g r a m O b j e c t K e y > < K e y > T a b l e s \ f a c t _ t r i p s \ C o u n t   o f   t r i p _ i d \ A d d i t i o n a l   I n f o \ I m p l i c i t   M e a s u r e < / K e y > < / D i a g r a m O b j e c t K e y > < D i a g r a m O b j e c t K e y > < K e y > T a b l e s \ f a c t _ t r i p s \ M e a s u r e s \ S u m   o f   d i s t a n c e _ t r a v e l l e d ( k m ) < / K e y > < / D i a g r a m O b j e c t K e y > < D i a g r a m O b j e c t K e y > < K e y > T a b l e s \ f a c t _ t r i p s \ S u m   o f   d i s t a n c e _ t r a v e l l e d ( k m ) \ A d d i t i o n a l   I n f o \ I m p l i c i t   M e a s u r e < / K e y > < / D i a g r a m O b j e c t K e y > < D i a g r a m O b j e c t K e y > < K e y > T a b l e s \ f a c t _ t r i p s \ M e a s u r e s \ A v e r a g e   o f   d i s t a n c e _ t r a v e l l e d ( k m ) < / K e y > < / D i a g r a m O b j e c t K e y > < D i a g r a m O b j e c t K e y > < K e y > T a b l e s \ f a c t _ t r i p s \ A v e r a g e   o f   d i s t a n c e _ t r a v e l l e d ( k m ) \ A d d i t i o n a l   I n f o \ I m p l i c i t   M e a s u r e < / K e y > < / D i a g r a m O b j e c t K e y > < D i a g r a m O b j e c t K e y > < K e y > T a b l e s \ f a c t _ t r i p s \ M e a s u r e s \ M a x   o f   d i s t a n c e _ t r a v e l l e d ( k m ) < / K e y > < / D i a g r a m O b j e c t K e y > < D i a g r a m O b j e c t K e y > < K e y > T a b l e s \ f a c t _ t r i p s \ M a x   o f   d i s t a n c e _ t r a v e l l e d ( k m ) \ A d d i t i o n a l   I n f o \ I m p l i c i t   M e a s u r e < / K e y > < / D i a g r a m O b j e c t K e y > < D i a g r a m O b j e c t K e y > < K e y > T a b l e s \ f a c t _ t r i p s \ M e a s u r e s \ M i n   o f   d i s t a n c e _ t r a v e l l e d ( k m ) < / K e y > < / D i a g r a m O b j e c t K e y > < D i a g r a m O b j e c t K e y > < K e y > T a b l e s \ f a c t _ t r i p s \ M i n   o f   d i s t a n c e _ t r a v e l l e d ( k m ) \ A d d i t i o n a l   I n f o \ I m p l i c i t   M e a s u r e < / K e y > < / D i a g r a m O b j e c t K e y > < D i a g r a m O b j e c t K e y > < K e y > T a b l e s \ f a c t _ t r i p s \ M e a s u r e s \ A v e r a g e   o f   f a r e _ a m o u n t < / K e y > < / D i a g r a m O b j e c t K e y > < D i a g r a m O b j e c t K e y > < K e y > T a b l e s \ f a c t _ t r i p s \ A v e r a g e   o f   f a r e _ a m o u n t \ A d d i t i o n a l   I n f o \ I m p l i c i t   M e a s u r e < / K e y > < / D i a g r a m O b j e c t K e y > < D i a g r a m O b j e c t K e y > < K e y > T a b l e s \ f a c t _ t r i p s \ M e a s u r e s \ S u m   o f   p a s s e n g e r _ r a t i n g < / K e y > < / D i a g r a m O b j e c t K e y > < D i a g r a m O b j e c t K e y > < K e y > T a b l e s \ f a c t _ t r i p s \ S u m   o f   p a s s e n g e r _ r a t i n g \ A d d i t i o n a l   I n f o \ I m p l i c i t   M e a s u r e < / K e y > < / D i a g r a m O b j e c t K e y > < D i a g r a m O b j e c t K e y > < K e y > T a b l e s \ f a c t _ t r i p s \ M e a s u r e s \ A v e r a g e   o f   p a s s e n g e r _ r a t i n g < / K e y > < / D i a g r a m O b j e c t K e y > < D i a g r a m O b j e c t K e y > < K e y > T a b l e s \ f a c t _ t r i p s \ A v e r a g e   o f   p a s s e n g e r _ r a t i n g \ A d d i t i o n a l   I n f o \ I m p l i c i t   M e a s u r e < / K e y > < / D i a g r a m O b j e c t K e y > < D i a g r a m O b j e c t K e y > < K e y > T a b l e s \ m o n t h l y _ t a r g e t _ n e w _ p a s s e n g e r s < / K e y > < / D i a g r a m O b j e c t K e y > < D i a g r a m O b j e c t K e y > < K e y > T a b l e s \ m o n t h l y _ t a r g e t _ n e w _ p a s s e n g e r s \ C o l u m n s \ m o n t h < / K e y > < / D i a g r a m O b j e c t K e y > < D i a g r a m O b j e c t K e y > < K e y > T a b l e s \ m o n t h l y _ t a r g e t _ n e w _ p a s s e n g e r s \ C o l u m n s \ c i t y _ i d < / K e y > < / D i a g r a m O b j e c t K e y > < D i a g r a m O b j e c t K e y > < K e y > T a b l e s \ m o n t h l y _ t a r g e t _ n e w _ p a s s e n g e r s \ C o l u m n s \ t a r g e t _ n e w _ p a s s e n g e r s < / K e y > < / D i a g r a m O b j e c t K e y > < D i a g r a m O b j e c t K e y > < K e y > T a b l e s \ m o n t h l y _ t a r g e t _ t r i p s < / K e y > < / D i a g r a m O b j e c t K e y > < D i a g r a m O b j e c t K e y > < K e y > T a b l e s \ m o n t h l y _ t a r g e t _ t r i p s \ C o l u m n s \ m o n t h < / K e y > < / D i a g r a m O b j e c t K e y > < D i a g r a m O b j e c t K e y > < K e y > T a b l e s \ m o n t h l y _ t a r g e t _ t r i p s \ C o l u m n s \ c i t y _ i d < / K e y > < / D i a g r a m O b j e c t K e y > < D i a g r a m O b j e c t K e y > < K e y > T a b l e s \ m o n t h l y _ t a r g e t _ t r i p s \ C o l u m n s \ t o t a l _ t a r g e t _ t r i p s < / K e y > < / D i a g r a m O b j e c t K e y > < D i a g r a m O b j e c t K e y > < K e y > T a b l e s \ C a l c u l a t i o n s < / K e y > < / D i a g r a m O b j e c t K e y > < D i a g r a m O b j e c t K e y > < K e y > T a b l e s \ C a l c u l a t i o n s \ M e a s u r e s \ A v g _ F a r e _ K M < / K e y > < / D i a g r a m O b j e c t K e y > < D i a g r a m O b j e c t K e y > < K e y > T a b l e s \ C a l c u l a t i o n s \ M e a s u r e s \ N e w _ v s _ r e p e a t _ p a s s e n g e r _ t r i p s _ R a t i o < / K e y > < / D i a g r a m O b j e c t K e y > < D i a g r a m O b j e c t K e y > < K e y > R e l a t i o n s h i p s \ & l t ; T a b l e s \ d i m _ c i t y \ C o l u m n s \ c i t y _ i d & g t ; - & l t ; T a b l e s \ c i t y _ t a r g e t _ p a s s e n g e r _ r a t i n g \ C o l u m n s \ c i t y _ i d & g t ; < / K e y > < / D i a g r a m O b j e c t K e y > < D i a g r a m O b j e c t K e y > < K e y > R e l a t i o n s h i p s \ & l t ; T a b l e s \ d i m _ c i t y \ C o l u m n s \ c i t y _ i d & g t ; - & l t ; T a b l e s \ c i t y _ t a r g e t _ p a s s e n g e r _ r a t i n g \ C o l u m n s \ c i t y _ i d & g t ; \ F K < / K e y > < / D i a g r a m O b j e c t K e y > < D i a g r a m O b j e c t K e y > < K e y > R e l a t i o n s h i p s \ & l t ; T a b l e s \ d i m _ c i t y \ C o l u m n s \ c i t y _ i d & g t ; - & l t ; T a b l e s \ c i t y _ t a r g e t _ p a s s e n g e r _ r a t i n g \ C o l u m n s \ c i t y _ i d & g t ; \ P K < / K e y > < / D i a g r a m O b j e c t K e y > < D i a g r a m O b j e c t K e y > < K e y > R e l a t i o n s h i p s \ & l t ; T a b l e s \ d i m _ c i t y \ C o l u m n s \ c i t y _ i d & g t ; - & l t ; T a b l e s \ c i t y _ t a r g e t _ p a s s e n g e r _ r a t i n g \ C o l u m n s \ c i t y _ i d & g t ; \ C r o s s F i l t e r < / K e y > < / D i a g r a m O b j e c t K e y > < D i a g r a m O b j e c t K e y > < K e y > R e l a t i o n s h i p s \ & l t ; T a b l e s \ d i m _ r e p e a t _ t r i p _ d i s t r i b u t i o n \ C o l u m n s \ c i t y _ i d & g t ; - & l t ; T a b l e s \ d i m _ c i t y \ C o l u m n s \ c i t y _ i d & g t ; < / K e y > < / D i a g r a m O b j e c t K e y > < D i a g r a m O b j e c t K e y > < K e y > R e l a t i o n s h i p s \ & l t ; T a b l e s \ d i m _ r e p e a t _ t r i p _ d i s t r i b u t i o n \ C o l u m n s \ c i t y _ i d & g t ; - & l t ; T a b l e s \ d i m _ c i t y \ C o l u m n s \ c i t y _ i d & g t ; \ F K < / K e y > < / D i a g r a m O b j e c t K e y > < D i a g r a m O b j e c t K e y > < K e y > R e l a t i o n s h i p s \ & l t ; T a b l e s \ d i m _ r e p e a t _ t r i p _ d i s t r i b u t i o n \ C o l u m n s \ c i t y _ i d & g t ; - & l t ; T a b l e s \ d i m _ c i t y \ C o l u m n s \ c i t y _ i d & g t ; \ P K < / K e y > < / D i a g r a m O b j e c t K e y > < D i a g r a m O b j e c t K e y > < K e y > R e l a t i o n s h i p s \ & l t ; T a b l e s \ d i m _ r e p e a t _ t r i p _ d i s t r i b u t i o n \ C o l u m n s \ c i t y _ i d & g t ; - & l t ; T a b l e s \ d i m _ c i t y \ C o l u m n s \ c i t y _ i d & g t ; \ C r o s s F i l t e r < / K e y > < / D i a g r a m O b j e c t K e y > < D i a g r a m O b j e c t K e y > < K e y > R e l a t i o n s h i p s \ & l t ; T a b l e s \ f a c t _ p a s s e n g e r _ s u m m a r y \ C o l u m n s \ c i t y _ i d & g t ; - & l t ; T a b l e s \ d i m _ c i t y \ C o l u m n s \ c i t y _ i d & g t ; < / K e y > < / D i a g r a m O b j e c t K e y > < D i a g r a m O b j e c t K e y > < K e y > R e l a t i o n s h i p s \ & l t ; T a b l e s \ f a c t _ p a s s e n g e r _ s u m m a r y \ C o l u m n s \ c i t y _ i d & g t ; - & l t ; T a b l e s \ d i m _ c i t y \ C o l u m n s \ c i t y _ i d & g t ; \ F K < / K e y > < / D i a g r a m O b j e c t K e y > < D i a g r a m O b j e c t K e y > < K e y > R e l a t i o n s h i p s \ & l t ; T a b l e s \ f a c t _ p a s s e n g e r _ s u m m a r y \ C o l u m n s \ c i t y _ i d & g t ; - & l t ; T a b l e s \ d i m _ c i t y \ C o l u m n s \ c i t y _ i d & g t ; \ P K < / K e y > < / D i a g r a m O b j e c t K e y > < D i a g r a m O b j e c t K e y > < K e y > R e l a t i o n s h i p s \ & l t ; T a b l e s \ f a c t _ p a s s e n g e r _ s u m m a r y \ C o l u m n s \ c i t y _ i d & g t ; - & l t ; T a b l e s \ d i m _ c i t y \ C o l u m n s \ c i t y _ i d & g t ; \ C r o s s F i l t e r < / K e y > < / D i a g r a m O b j e c t K e y > < D i a g r a m O b j e c t K e y > < K e y > R e l a t i o n s h i p s \ & l t ; T a b l e s \ f a c t _ t r i p s \ C o l u m n s \ d a t e & g t ; - & l t ; T a b l e s \ d i m _ d a t e \ C o l u m n s \ d a t e & g t ; < / K e y > < / D i a g r a m O b j e c t K e y > < D i a g r a m O b j e c t K e y > < K e y > R e l a t i o n s h i p s \ & l t ; T a b l e s \ f a c t _ t r i p s \ C o l u m n s \ d a t e & g t ; - & l t ; T a b l e s \ d i m _ d a t e \ C o l u m n s \ d a t e & g t ; \ F K < / K e y > < / D i a g r a m O b j e c t K e y > < D i a g r a m O b j e c t K e y > < K e y > R e l a t i o n s h i p s \ & l t ; T a b l e s \ f a c t _ t r i p s \ C o l u m n s \ d a t e & g t ; - & l t ; T a b l e s \ d i m _ d a t e \ C o l u m n s \ d a t e & g t ; \ P K < / K e y > < / D i a g r a m O b j e c t K e y > < D i a g r a m O b j e c t K e y > < K e y > R e l a t i o n s h i p s \ & l t ; T a b l e s \ f a c t _ t r i p s \ C o l u m n s \ d a t e & g t ; - & l t ; T a b l e s \ d i m _ d a t e \ C o l u m n s \ d a t e & g t ; \ C r o s s F i l t e r < / K e y > < / D i a g r a m O b j e c t K e y > < D i a g r a m O b j e c t K e y > < K e y > R e l a t i o n s h i p s \ & l t ; T a b l e s \ f a c t _ t r i p s \ C o l u m n s \ c i t y _ i d & g t ; - & l t ; T a b l e s \ d i m _ c i t y \ C o l u m n s \ c i t y _ i d & g t ; < / K e y > < / D i a g r a m O b j e c t K e y > < D i a g r a m O b j e c t K e y > < K e y > R e l a t i o n s h i p s \ & l t ; T a b l e s \ f a c t _ t r i p s \ C o l u m n s \ c i t y _ i d & g t ; - & l t ; T a b l e s \ d i m _ c i t y \ C o l u m n s \ c i t y _ i d & g t ; \ F K < / K e y > < / D i a g r a m O b j e c t K e y > < D i a g r a m O b j e c t K e y > < K e y > R e l a t i o n s h i p s \ & l t ; T a b l e s \ f a c t _ t r i p s \ C o l u m n s \ c i t y _ i d & g t ; - & l t ; T a b l e s \ d i m _ c i t y \ C o l u m n s \ c i t y _ i d & g t ; \ P K < / K e y > < / D i a g r a m O b j e c t K e y > < D i a g r a m O b j e c t K e y > < K e y > R e l a t i o n s h i p s \ & l t ; T a b l e s \ f a c t _ t r i p s \ C o l u m n s \ c i t y _ i d & g t ; - & l t ; T a b l e s \ d i m _ c i t y \ C o l u m n s \ c i t y _ i d & g t ; \ C r o s s F i l t e r < / K e y > < / D i a g r a m O b j e c t K e y > < D i a g r a m O b j e c t K e y > < K e y > R e l a t i o n s h i p s \ & l t ; T a b l e s \ m o n t h l y _ t a r g e t _ n e w _ p a s s e n g e r s \ C o l u m n s \ c i t y _ i d & g t ; - & l t ; T a b l e s \ d i m _ c i t y \ C o l u m n s \ c i t y _ i d & g t ; < / K e y > < / D i a g r a m O b j e c t K e y > < D i a g r a m O b j e c t K e y > < K e y > R e l a t i o n s h i p s \ & l t ; T a b l e s \ m o n t h l y _ t a r g e t _ n e w _ p a s s e n g e r s \ C o l u m n s \ c i t y _ i d & g t ; - & l t ; T a b l e s \ d i m _ c i t y \ C o l u m n s \ c i t y _ i d & g t ; \ F K < / K e y > < / D i a g r a m O b j e c t K e y > < D i a g r a m O b j e c t K e y > < K e y > R e l a t i o n s h i p s \ & l t ; T a b l e s \ m o n t h l y _ t a r g e t _ n e w _ p a s s e n g e r s \ C o l u m n s \ c i t y _ i d & g t ; - & l t ; T a b l e s \ d i m _ c i t y \ C o l u m n s \ c i t y _ i d & g t ; \ P K < / K e y > < / D i a g r a m O b j e c t K e y > < D i a g r a m O b j e c t K e y > < K e y > R e l a t i o n s h i p s \ & l t ; T a b l e s \ m o n t h l y _ t a r g e t _ n e w _ p a s s e n g e r s \ C o l u m n s \ c i t y _ i d & g t ; - & l t ; T a b l e s \ d i m _ c i t y \ C o l u m n s \ c i t y _ i d & g t ; \ C r o s s F i l t e r < / K e y > < / D i a g r a m O b j e c t K e y > < D i a g r a m O b j e c t K e y > < K e y > R e l a t i o n s h i p s \ & l t ; T a b l e s \ m o n t h l y _ t a r g e t _ t r i p s \ C o l u m n s \ c i t y _ i d & g t ; - & l t ; T a b l e s \ d i m _ c i t y \ C o l u m n s \ c i t y _ i d & g t ; < / K e y > < / D i a g r a m O b j e c t K e y > < D i a g r a m O b j e c t K e y > < K e y > R e l a t i o n s h i p s \ & l t ; T a b l e s \ m o n t h l y _ t a r g e t _ t r i p s \ C o l u m n s \ c i t y _ i d & g t ; - & l t ; T a b l e s \ d i m _ c i t y \ C o l u m n s \ c i t y _ i d & g t ; \ F K < / K e y > < / D i a g r a m O b j e c t K e y > < D i a g r a m O b j e c t K e y > < K e y > R e l a t i o n s h i p s \ & l t ; T a b l e s \ m o n t h l y _ t a r g e t _ t r i p s \ C o l u m n s \ c i t y _ i d & g t ; - & l t ; T a b l e s \ d i m _ c i t y \ C o l u m n s \ c i t y _ i d & g t ; \ P K < / K e y > < / D i a g r a m O b j e c t K e y > < D i a g r a m O b j e c t K e y > < K e y > R e l a t i o n s h i p s \ & l t ; T a b l e s \ m o n t h l y _ t a r g e t _ t r i p s \ C o l u m n s \ c i t y _ i d & g t ; - & l t ; T a b l e s \ d i m _ c i t y \ C o l u m n s \ c i t y _ i d & g t ; \ C r o s s F i l t e r < / K e y > < / D i a g r a m O b j e c t K e y > < / A l l K e y s > < S e l e c t e d K e y s > < D i a g r a m O b j e c t K e y > < K e y > T a b l e s \ d i m _ c i t y \ C o l u m n s \ c i t y _ n a m e 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 T a g s \ T a b l e s \ & l t ; T a b l e s \ c i t y _ t a r g e t _ p a s s e n g e r _ r a t i n g & g t ; < / K e y > < / a : K e y > < a : V a l u e   i : t y p e = " D i a g r a m D i s p l a y T a g V i e w S t a t e " > < I s N o t F i l t e r e d O u t > t r u e < / I s N o t F i l t e r e d O u t > < / a : V a l u e > < / a : K e y V a l u e O f D i a g r a m O b j e c t K e y a n y T y p e z b w N T n L X > < a : K e y V a l u e O f D i a g r a m O b j e c t K e y a n y T y p e z b w N T n L X > < a : K e y > < K e y > D y n a m i c   T a g s \ T a b l e s \ & l t ; T a b l e s \ d i m _ c i t y & g t ; 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 T a g s \ T a b l e s \ & l t ; T a b l e s \ d i m _ r e p e a t _ t r i p _ d i s t r i b u t i o n & g t ; < / K e y > < / a : K e y > < a : V a l u e   i : t y p e = " D i a g r a m D i s p l a y T a g V i e w S t a t e " > < I s N o t F i l t e r e d O u t > t r u e < / I s N o t F i l t e r e d O u t > < / a : V a l u e > < / a : K e y V a l u e O f D i a g r a m O b j e c t K e y a n y T y p e z b w N T n L X > < a : K e y V a l u e O f D i a g r a m O b j e c t K e y a n y T y p e z b w N T n L X > < a : K e y > < K e y > D y n a m i c   T a g s \ T a b l e s \ & l t ; T a b l e s \ f a c t _ p a s s e n g e r _ s u m m a r y & g t ; < / K e y > < / a : K e y > < a : V a l u e   i : t y p e = " D i a g r a m D i s p l a y T a g V i e w S t a t e " > < I s N o t F i l t e r e d O u t > t r u e < / I s N o t F i l t e r e d O u t > < / a : V a l u e > < / a : K e y V a l u e O f D i a g r a m O b j e c t K e y a n y T y p e z b w N T n L X > < a : K e y V a l u e O f D i a g r a m O b j e c t K e y a n y T y p e z b w N T n L X > < a : K e y > < K e y > D y n a m i c   T a g s \ T a b l e s \ & l t ; T a b l e s \ f a c t _ t r i p s & g t ; < / K e y > < / a : K e y > < a : V a l u e   i : t y p e = " D i a g r a m D i s p l a y T a g V i e w S t a t e " > < I s N o t F i l t e r e d O u t > t r u e < / I s N o t F i l t e r e d O u t > < / a : V a l u e > < / a : K e y V a l u e O f D i a g r a m O b j e c t K e y a n y T y p e z b w N T n L X > < a : K e y V a l u e O f D i a g r a m O b j e c t K e y a n y T y p e z b w N T n L X > < a : K e y > < K e y > D y n a m i c   T a g s \ T a b l e s \ & l t ; T a b l e s \ m o n t h l y _ t a r g e t _ n e w _ p a s s e n g e r s & g t ; < / K e y > < / a : K e y > < a : V a l u e   i : t y p e = " D i a g r a m D i s p l a y T a g V i e w S t a t e " > < I s N o t F i l t e r e d O u t > t r u e < / I s N o t F i l t e r e d O u t > < / a : V a l u e > < / a : K e y V a l u e O f D i a g r a m O b j e c t K e y a n y T y p e z b w N T n L X > < a : K e y V a l u e O f D i a g r a m O b j e c t K e y a n y T y p e z b w N T n L X > < a : K e y > < K e y > D y n a m i c   T a g s \ T a b l e s \ & l t ; T a b l e s \ m o n t h l y _ t a r g e t _ t r i p s & g t ; < / K e y > < / a : K e y > < a : V a l u e   i : t y p e = " D i a g r a m D i s p l a y T a g V i e w S t a t e " > < I s N o t F i l t e r e d O u t > t r u e < / I s N o t F i l t e r e d O u t > < / a : V a l u e > < / a : K e y V a l u e O f D i a g r a m O b j e c t K e y a n y T y p e z b w N T n L X > < a : K e y V a l u e O f D i a g r a m O b j e c t K e y a n y T y p e z b w N T n L X > < a : K e y > < K e y > D y n a m i c   T a g s \ T a b l e s \ & l t ; T a b l e s \ C a l c u l a t i o n s & g t ; < / K e y > < / a : K e y > < a : V a l u e   i : t y p e = " D i a g r a m D i s p l a y T a g V i e w S t a t e " > < I s N o t F i l t e r e d O u t > t r u e < / I s N o t F i l t e r e d O u t > < / a : V a l u e > < / a : K e y V a l u e O f D i a g r a m O b j e c t K e y a n y T y p e z b w N T n L X > < a : K e y V a l u e O f D i a g r a m O b j e c t K e y a n y T y p e z b w N T n L X > < a : K e y > < K e y > T a b l e s \ c i t y _ t a r g e t _ p a s s e n g e r _ r a t i n g < / K e y > < / a : K e y > < a : V a l u e   i : t y p e = " D i a g r a m D i s p l a y N o d e V i e w S t a t e " > < H e i g h t > 1 5 0 < / H e i g h t > < I s E x p a n d e d > t r u e < / I s E x p a n d e d > < L a y e d O u t > t r u e < / L a y e d O u t > < W i d t h > 2 0 0 < / W i d t h > < / a : V a l u e > < / a : K e y V a l u e O f D i a g r a m O b j e c t K e y a n y T y p e z b w N T n L X > < a : K e y V a l u e O f D i a g r a m O b j e c t K e y a n y T y p e z b w N T n L X > < a : K e y > < K e y > T a b l e s \ c i t y _ t a r g e t _ p a s s e n g e r _ r a t i n g \ C o l u m n s \ c i t y _ i d < / K e y > < / a : K e y > < a : V a l u e   i : t y p e = " D i a g r a m D i s p l a y N o d e V i e w S t a t e " > < H e i g h t > 1 5 0 < / H e i g h t > < I s E x p a n d e d > t r u e < / I s E x p a n d e d > < W i d t h > 2 0 0 < / W i d t h > < / a : V a l u e > < / a : K e y V a l u e O f D i a g r a m O b j e c t K e y a n y T y p e z b w N T n L X > < a : K e y V a l u e O f D i a g r a m O b j e c t K e y a n y T y p e z b w N T n L X > < a : K e y > < K e y > T a b l e s \ c i t y _ t a r g e t _ p a s s e n g e r _ r a t i n g \ C o l u m n s \ t a r g e t _ a v g _ p a s s e n g e r _ r a t i n g < / K e y > < / a : K e y > < a : V a l u e   i : t y p e = " D i a g r a m D i s p l a y N o d e V i e w S t a t e " > < H e i g h t > 1 5 0 < / H e i g h t > < I s E x p a n d e d > t r u e < / I s E x p a n d e d > < W i d t h > 2 0 0 < / W i d t h > < / a : V a l u e > < / a : K e y V a l u e O f D i a g r a m O b j e c t K e y a n y T y p e z b w N T n L X > < a : K e y V a l u e O f D i a g r a m O b j e c t K e y a n y T y p e z b w N T n L X > < a : K e y > < K e y > T a b l e s \ c i t y _ t a r g e t _ p a s s e n g e r _ r a t i n g \ M e a s u r e s \ S u m   o f   t a r g e t _ a v g _ p a s s e n g e r _ r a t i n g < / K e y > < / a : K e y > < a : V a l u e   i : t y p e = " D i a g r a m D i s p l a y N o d e V i e w S t a t e " > < H e i g h t > 1 5 0 < / H e i g h t > < I s E x p a n d e d > t r u e < / I s E x p a n d e d > < W i d t h > 2 0 0 < / W i d t h > < / a : V a l u e > < / a : K e y V a l u e O f D i a g r a m O b j e c t K e y a n y T y p e z b w N T n L X > < a : K e y V a l u e O f D i a g r a m O b j e c t K e y a n y T y p e z b w N T n L X > < a : K e y > < K e y > T a b l e s \ c i t y _ t a r g e t _ p a s s e n g e r _ r a t i n g \ S u m   o f   t a r g e t _ a v g _ p a s s e n g e r _ r a t i n g \ A d d i t i o n a l   I n f o \ I m p l i c i t   M e a s u r e < / K e y > < / a : K e y > < a : V a l u e   i : t y p e = " D i a g r a m D i s p l a y V i e w S t a t e I D i a g r a m T a g A d d i t i o n a l I n f o " / > < / a : K e y V a l u e O f D i a g r a m O b j e c t K e y a n y T y p e z b w N T n L X > < a : K e y V a l u e O f D i a g r a m O b j e c t K e y a n y T y p e z b w N T n L X > < a : K e y > < K e y > T a b l e s \ d i m _ c i t y < / K e y > < / a : K e y > < a : V a l u e   i : t y p e = " D i a g r a m D i s p l a y N o d e V i e w S t a t e " > < H e i g h t > 1 5 0 < / H e i g h t > < I s E x p a n d e d > t r u e < / I s E x p a n d e d > < L a y e d O u t > t r u e < / L a y e d O u t > < L e f t > 2 4 6 . 5 7 0 4 7 7 2 3 4 3 3 2 4 9 < / L e f t > < T a b I n d e x > 1 < / T a b I n d e x > < W i d t h > 2 0 0 < / W i d t h > < / a : V a l u e > < / a : K e y V a l u e O f D i a g r a m O b j e c t K e y a n y T y p e z b w N T n L X > < a : K e y V a l u e O f D i a g r a m O b j e c t K e y a n y T y p e z b w N T n L X > < a : K e y > < K e y > T a b l e s \ d i m _ c i t y \ C o l u m n s \ c i t y _ i d < / K e y > < / a : K e y > < a : V a l u e   i : t y p e = " D i a g r a m D i s p l a y N o d e V i e w S t a t e " > < H e i g h t > 1 5 0 < / H e i g h t > < I s E x p a n d e d > t r u e < / I s E x p a n d e d > < W i d t h > 2 0 0 < / W i d t h > < / a : V a l u e > < / a : K e y V a l u e O f D i a g r a m O b j e c t K e y a n y T y p e z b w N T n L X > < a : K e y V a l u e O f D i a g r a m O b j e c t K e y a n y T y p e z b w N T n L X > < a : K e y > < K e y > T a b l e s \ d i m _ c i t y \ C o l u m n s \ c i t y _ n a m e < / K e y > < / a : K e y > < a : V a l u e   i : t y p e = " D i a g r a m D i s p l a y N o d e V i e w S t a t e " > < H e i g h t > 1 5 0 < / H e i g h t > < I s E x p a n d e d > t r u e < / I s E x p a n d e d > < I s F o c u s e d > t r u e < / I s F o c u s e d > < W i d t h > 2 0 0 < / W i d t h > < / a : V a l u e > < / a : K e y V a l u e O f D i a g r a m O b j e c t K e y a n y T y p e z b w N T n L X > < a : K e y V a l u e O f D i a g r a m O b j e c t K e y a n y T y p e z b w N T n L X > < a : K e y > < K e y > T a b l e s \ d i m _ d a t e < / K e y > < / a : K e y > < a : V a l u e   i : t y p e = " D i a g r a m D i s p l a y N o d e V i e w S t a t e " > < H e i g h t > 1 5 0 < / H e i g h t > < I s E x p a n d e d > t r u e < / I s E x p a n d e d > < L a y e d O u t > t r u e < / L a y e d O u t > < L e f t > 5 2 1 . 1 4 0 9 5 4 4 6 8 6 6 5 < / L e f t > < S c r o l l V e r t i c a l O f f s e t > 4 2 . 3 2 3 3 3 3 3 3 3 3 3 3 3 5 2 < / S c r o l l V e r t i c a l O f f s e t > < T a b I n d e x > 2 < / T a b I n d e x > < 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 T a b l e s \ d i m _ d a t e \ C o l u m n s \ s t a r t _ o f _ m o n t h < / K e y > < / a : K e y > < a : V a l u e   i : t y p e = " D i a g r a m D i s p l a y N o d e V i e w S t a t e " > < H e i g h t > 1 5 0 < / H e i g h t > < I s E x p a n d e d > t r u e < / I s E x p a n d e d > < W i d t h > 2 0 0 < / W i d t h > < / a : V a l u e > < / a : K e y V a l u e O f D i a g r a m O b j e c t K e y a n y T y p e z b w N T n L X > < a : K e y V a l u e O f D i a g r a m O b j e c t K e y a n y T y p e z b w N T n L X > < a : K e y > < K e y > T a b l e s \ d i m _ d a t e \ C o l u m n s \ m o n t h _ n a m e < / K e y > < / a : K e y > < a : V a l u e   i : t y p e = " D i a g r a m D i s p l a y N o d e V i e w S t a t e " > < H e i g h t > 1 5 0 < / H e i g h t > < I s E x p a n d e d > t r u e < / I s E x p a n d e d > < W i d t h > 2 0 0 < / W i d t h > < / a : V a l u e > < / a : K e y V a l u e O f D i a g r a m O b j e c t K e y a n y T y p e z b w N T n L X > < a : K e y V a l u e O f D i a g r a m O b j e c t K e y a n y T y p e z b w N T n L X > < a : K e y > < K e y > T a b l e s \ d i m _ d a t e \ C o l u m n s \ d a y _ t y p e < / K e y > < / a : K e y > < a : V a l u e   i : t y p e = " D i a g r a m D i s p l a y N o d e V i e w S t a t e " > < H e i g h t > 1 5 0 < / H e i g h t > < I s E x p a n d e d > t r u e < / I s E x p a n d e d > < W i d t h > 2 0 0 < / W i d t h > < / a : V a l u e > < / a : K e y V a l u e O f D i a g r a m O b j e c t K e y a n y T y p e z b w N T n L X > < a : K e y V a l u e O f D i a g r a m O b j e c t K e y a n y T y p e z b w N T n L X > < a : K e y > < K e y > T a b l e s \ d i m _ d a t e \ C o l u m n s \ d a t e   ( M o n t h   I n d e x ) < / K e y > < / a : K e y > < a : V a l u e   i : t y p e = " D i a g r a m D i s p l a y N o d e V i e w S t a t e " > < H e i g h t > 1 5 0 < / H e i g h t > < I s E x p a n d e d > t r u e < / I s E x p a n d e d > < W i d t h > 2 0 0 < / W i d t h > < / a : V a l u e > < / a : K e y V a l u e O f D i a g r a m O b j e c t K e y a n y T y p e z b w N T n L X > < a : K e y V a l u e O f D i a g r a m O b j e c t K e y a n y T y p e z b w N T n L X > < a : K e y > < K e y > T a b l e s \ d i m _ d a t e \ C o l u m n s \ d a t e   ( M o n t h ) < / K e y > < / a : K e y > < a : V a l u e   i : t y p e = " D i a g r a m D i s p l a y N o d e V i e w S t a t e " > < H e i g h t > 1 5 0 < / H e i g h t > < I s E x p a n d e d > t r u e < / I s E x p a n d e d > < W i d t h > 2 0 0 < / W i d t h > < / a : V a l u e > < / a : K e y V a l u e O f D i a g r a m O b j e c t K e y a n y T y p e z b w N T n L X > < a : K e y V a l u e O f D i a g r a m O b j e c t K e y a n y T y p e z b w N T n L X > < a : K e y > < K e y > T a b l e s \ d i m _ r e p e a t _ t r i p _ d i s t r i b u t i o n < / K e y > < / a : K e y > < a : V a l u e   i : t y p e = " D i a g r a m D i s p l a y N o d e V i e w S t a t e " > < H e i g h t > 1 5 0 < / H e i g h t > < I s E x p a n d e d > t r u e < / I s E x p a n d e d > < L a y e d O u t > t r u e < / L a y e d O u t > < L e f t > 7 7 7 . 0 4 4 7 6 5 0 3 6 3 3 0 6 6 < / L e f t > < T a b I n d e x > 3 < / T a b I n d e x > < W i d t h > 2 0 0 < / W i d t h > < / a : V a l u e > < / a : K e y V a l u e O f D i a g r a m O b j e c t K e y a n y T y p e z b w N T n L X > < a : K e y V a l u e O f D i a g r a m O b j e c t K e y a n y T y p e z b w N T n L X > < a : K e y > < K e y > T a b l e s \ d i m _ r e p e a t _ t r i p _ d i s t r i b u t i o n \ C o l u m n s \ m o n t h < / K e y > < / a : K e y > < a : V a l u e   i : t y p e = " D i a g r a m D i s p l a y N o d e V i e w S t a t e " > < H e i g h t > 1 5 0 < / H e i g h t > < I s E x p a n d e d > t r u e < / I s E x p a n d e d > < W i d t h > 2 0 0 < / W i d t h > < / a : V a l u e > < / a : K e y V a l u e O f D i a g r a m O b j e c t K e y a n y T y p e z b w N T n L X > < a : K e y V a l u e O f D i a g r a m O b j e c t K e y a n y T y p e z b w N T n L X > < a : K e y > < K e y > T a b l e s \ d i m _ r e p e a t _ t r i p _ d i s t r i b u t i o n \ C o l u m n s \ c i t y _ i d < / K e y > < / a : K e y > < a : V a l u e   i : t y p e = " D i a g r a m D i s p l a y N o d e V i e w S t a t e " > < H e i g h t > 1 5 0 < / H e i g h t > < I s E x p a n d e d > t r u e < / I s E x p a n d e d > < W i d t h > 2 0 0 < / W i d t h > < / a : V a l u e > < / a : K e y V a l u e O f D i a g r a m O b j e c t K e y a n y T y p e z b w N T n L X > < a : K e y V a l u e O f D i a g r a m O b j e c t K e y a n y T y p e z b w N T n L X > < a : K e y > < K e y > T a b l e s \ d i m _ r e p e a t _ t r i p _ d i s t r i b u t i o n \ C o l u m n s \ t r i p _ c o u n t < / K e y > < / a : K e y > < a : V a l u e   i : t y p e = " D i a g r a m D i s p l a y N o d e V i e w S t a t e " > < H e i g h t > 1 5 0 < / H e i g h t > < I s E x p a n d e d > t r u e < / I s E x p a n d e d > < W i d t h > 2 0 0 < / W i d t h > < / a : V a l u e > < / a : K e y V a l u e O f D i a g r a m O b j e c t K e y a n y T y p e z b w N T n L X > < a : K e y V a l u e O f D i a g r a m O b j e c t K e y a n y T y p e z b w N T n L X > < a : K e y > < K e y > T a b l e s \ d i m _ r e p e a t _ t r i p _ d i s t r i b u t i o n \ C o l u m n s \ r e p e a t _ p a s s e n g e r _ c o u n t < / K e y > < / a : K e y > < a : V a l u e   i : t y p e = " D i a g r a m D i s p l a y N o d e V i e w S t a t e " > < H e i g h t > 1 5 0 < / H e i g h t > < I s E x p a n d e d > t r u e < / I s E x p a n d e d > < W i d t h > 2 0 0 < / W i d t h > < / a : V a l u e > < / a : K e y V a l u e O f D i a g r a m O b j e c t K e y a n y T y p e z b w N T n L X > < a : K e y V a l u e O f D i a g r a m O b j e c t K e y a n y T y p e z b w N T n L X > < a : K e y > < K e y > T a b l e s \ d i m _ r e p e a t _ t r i p _ d i s t r i b u t i o n \ M e a s u r e s \ C o u n t   o f   t r i p _ c o u n t < / K e y > < / a : K e y > < a : V a l u e   i : t y p e = " D i a g r a m D i s p l a y N o d e V i e w S t a t e " > < H e i g h t > 1 5 0 < / H e i g h t > < I s E x p a n d e d > t r u e < / I s E x p a n d e d > < W i d t h > 2 0 0 < / W i d t h > < / a : V a l u e > < / a : K e y V a l u e O f D i a g r a m O b j e c t K e y a n y T y p e z b w N T n L X > < a : K e y V a l u e O f D i a g r a m O b j e c t K e y a n y T y p e z b w N T n L X > < a : K e y > < K e y > T a b l e s \ d i m _ r e p e a t _ t r i p _ d i s t r i b u t i o n \ C o u n t   o f   t r i p _ c o u n t \ A d d i t i o n a l   I n f o \ I m p l i c i t   M e a s u r e < / K e y > < / a : K e y > < a : V a l u e   i : t y p e = " D i a g r a m D i s p l a y V i e w S t a t e I D i a g r a m T a g A d d i t i o n a l I n f o " / > < / a : K e y V a l u e O f D i a g r a m O b j e c t K e y a n y T y p e z b w N T n L X > < a : K e y V a l u e O f D i a g r a m O b j e c t K e y a n y T y p e z b w N T n L X > < a : K e y > < K e y > T a b l e s \ f a c t _ p a s s e n g e r _ s u m m a r y < / K e y > < / a : K e y > < a : V a l u e   i : t y p e = " D i a g r a m D i s p l a y N o d e V i e w S t a t e " > < H e i g h t > 1 5 0 < / H e i g h t > < I s E x p a n d e d > t r u e < / I s E x p a n d e d > < L a y e d O u t > t r u e < / L a y e d O u t > < L e f t > 2 7 3 . 6 1 5 2 4 2 2 7 0 6 6 3 2 6 < / L e f t > < S c r o l l V e r t i c a l O f f s e t > 9 0 . 1 3 0 0 0 0 0 0 0 0 0 0 0 2 4 < / S c r o l l V e r t i c a l O f f s e t > < T a b I n d e x > 6 < / T a b I n d e x > < T o p > 2 0 3 . 3 3 3 3 3 3 3 3 3 3 3 3 3 1 < / T o p > < W i d t h > 2 3 3 . 3 3 3 3 3 3 3 3 3 3 3 3 3 7 < / W i d t h > < / a : V a l u e > < / a : K e y V a l u e O f D i a g r a m O b j e c t K e y a n y T y p e z b w N T n L X > < a : K e y V a l u e O f D i a g r a m O b j e c t K e y a n y T y p e z b w N T n L X > < a : K e y > < K e y > T a b l e s \ f a c t _ p a s s e n g e r _ s u m m a r y \ C o l u m n s \ m o n t h < / K e y > < / a : K e y > < a : V a l u e   i : t y p e = " D i a g r a m D i s p l a y N o d e V i e w S t a t e " > < H e i g h t > 1 5 0 < / H e i g h t > < I s E x p a n d e d > t r u e < / I s E x p a n d e d > < W i d t h > 2 0 0 < / W i d t h > < / a : V a l u e > < / a : K e y V a l u e O f D i a g r a m O b j e c t K e y a n y T y p e z b w N T n L X > < a : K e y V a l u e O f D i a g r a m O b j e c t K e y a n y T y p e z b w N T n L X > < a : K e y > < K e y > T a b l e s \ f a c t _ p a s s e n g e r _ s u m m a r y \ C o l u m n s \ c i t y _ i d < / K e y > < / a : K e y > < a : V a l u e   i : t y p e = " D i a g r a m D i s p l a y N o d e V i e w S t a t e " > < H e i g h t > 1 5 0 < / H e i g h t > < I s E x p a n d e d > t r u e < / I s E x p a n d e d > < W i d t h > 2 0 0 < / W i d t h > < / a : V a l u e > < / a : K e y V a l u e O f D i a g r a m O b j e c t K e y a n y T y p e z b w N T n L X > < a : K e y V a l u e O f D i a g r a m O b j e c t K e y a n y T y p e z b w N T n L X > < a : K e y > < K e y > T a b l e s \ f a c t _ p a s s e n g e r _ s u m m a r y \ C o l u m n s \ n e w _ p a s s e n g e r s < / K e y > < / a : K e y > < a : V a l u e   i : t y p e = " D i a g r a m D i s p l a y N o d e V i e w S t a t e " > < H e i g h t > 1 5 0 < / H e i g h t > < I s E x p a n d e d > t r u e < / I s E x p a n d e d > < W i d t h > 2 0 0 < / W i d t h > < / a : V a l u e > < / a : K e y V a l u e O f D i a g r a m O b j e c t K e y a n y T y p e z b w N T n L X > < a : K e y V a l u e O f D i a g r a m O b j e c t K e y a n y T y p e z b w N T n L X > < a : K e y > < K e y > T a b l e s \ f a c t _ p a s s e n g e r _ s u m m a r y \ C o l u m n s \ r e p e a t _ p a s s e n g e r s < / K e y > < / a : K e y > < a : V a l u e   i : t y p e = " D i a g r a m D i s p l a y N o d e V i e w S t a t e " > < H e i g h t > 1 5 0 < / H e i g h t > < I s E x p a n d e d > t r u e < / I s E x p a n d e d > < W i d t h > 2 0 0 < / W i d t h > < / a : V a l u e > < / a : K e y V a l u e O f D i a g r a m O b j e c t K e y a n y T y p e z b w N T n L X > < a : K e y V a l u e O f D i a g r a m O b j e c t K e y a n y T y p e z b w N T n L X > < a : K e y > < K e y > T a b l e s \ f a c t _ p a s s e n g e r _ s u m m a r y \ C o l u m n s \ t o t a l _ p a s s e n g e r s < / K e y > < / a : K e y > < a : V a l u e   i : t y p e = " D i a g r a m D i s p l a y N o d e V i e w S t a t e " > < H e i g h t > 1 5 0 < / H e i g h t > < I s E x p a n d e d > t r u e < / I s E x p a n d e d > < W i d t h > 2 0 0 < / W i d t h > < / a : V a l u e > < / a : K e y V a l u e O f D i a g r a m O b j e c t K e y a n y T y p e z b w N T n L X > < a : K e y V a l u e O f D i a g r a m O b j e c t K e y a n y T y p e z b w N T n L X > < a : K e y > < K e y > T a b l e s \ f a c t _ p a s s e n g e r _ s u m m a r y \ C o l u m n s \ m o n t h   ( M o n t h   I n d e x ) < / K e y > < / a : K e y > < a : V a l u e   i : t y p e = " D i a g r a m D i s p l a y N o d e V i e w S t a t e " > < H e i g h t > 1 5 0 < / H e i g h t > < I s E x p a n d e d > t r u e < / I s E x p a n d e d > < W i d t h > 2 0 0 < / W i d t h > < / a : V a l u e > < / a : K e y V a l u e O f D i a g r a m O b j e c t K e y a n y T y p e z b w N T n L X > < a : K e y V a l u e O f D i a g r a m O b j e c t K e y a n y T y p e z b w N T n L X > < a : K e y > < K e y > T a b l e s \ f a c t _ p a s s e n g e r _ s u m m a r y \ C o l u m n s \ m o n t h   ( M o n t h ) < / K e y > < / a : K e y > < a : V a l u e   i : t y p e = " D i a g r a m D i s p l a y N o d e V i e w S t a t e " > < H e i g h t > 1 5 0 < / H e i g h t > < I s E x p a n d e d > t r u e < / I s E x p a n d e d > < W i d t h > 2 0 0 < / W i d t h > < / a : V a l u e > < / a : K e y V a l u e O f D i a g r a m O b j e c t K e y a n y T y p e z b w N T n L X > < a : K e y V a l u e O f D i a g r a m O b j e c t K e y a n y T y p e z b w N T n L X > < a : K e y > < K e y > T a b l e s \ f a c t _ p a s s e n g e r _ s u m m a r y \ M e a s u r e s \ r e p e a t _ p a s s e n g e r _ r a t e < / K e y > < / a : K e y > < a : V a l u e   i : t y p e = " D i a g r a m D i s p l a y N o d e V i e w S t a t e " > < H e i g h t > 1 5 0 < / H e i g h t > < I s E x p a n d e d > t r u e < / I s E x p a n d e d > < W i d t h > 2 0 0 < / W i d t h > < / a : V a l u e > < / a : K e y V a l u e O f D i a g r a m O b j e c t K e y a n y T y p e z b w N T n L X > < a : K e y V a l u e O f D i a g r a m O b j e c t K e y a n y T y p e z b w N T n L X > < a : K e y > < K e y > T a b l e s \ f a c t _ p a s s e n g e r _ s u m m a r y \ M e a s u r e s \ S u m   o f   n e w _ p a s s e n g e r s < / K e y > < / a : K e y > < a : V a l u e   i : t y p e = " D i a g r a m D i s p l a y N o d e V i e w S t a t e " > < H e i g h t > 1 5 0 < / H e i g h t > < I s E x p a n d e d > t r u e < / I s E x p a n d e d > < W i d t h > 2 0 0 < / W i d t h > < / a : V a l u e > < / a : K e y V a l u e O f D i a g r a m O b j e c t K e y a n y T y p e z b w N T n L X > < a : K e y V a l u e O f D i a g r a m O b j e c t K e y a n y T y p e z b w N T n L X > < a : K e y > < K e y > T a b l e s \ f a c t _ p a s s e n g e r _ s u m m a r y \ S u m   o f   n e w _ p a s s e n g e r s \ A d d i t i o n a l   I n f o \ I m p l i c i t   M e a s u r e < / K e y > < / a : K e y > < a : V a l u e   i : t y p e = " D i a g r a m D i s p l a y V i e w S t a t e I D i a g r a m T a g A d d i t i o n a l I n f o " / > < / a : K e y V a l u e O f D i a g r a m O b j e c t K e y a n y T y p e z b w N T n L X > < a : K e y V a l u e O f D i a g r a m O b j e c t K e y a n y T y p e z b w N T n L X > < a : K e y > < K e y > T a b l e s \ f a c t _ p a s s e n g e r _ s u m m a r y \ M e a s u r e s \ S u m   o f   t o t a l _ p a s s e n g e r s < / K e y > < / a : K e y > < a : V a l u e   i : t y p e = " D i a g r a m D i s p l a y N o d e V i e w S t a t e " > < H e i g h t > 1 5 0 < / H e i g h t > < I s E x p a n d e d > t r u e < / I s E x p a n d e d > < W i d t h > 2 0 0 < / W i d t h > < / a : V a l u e > < / a : K e y V a l u e O f D i a g r a m O b j e c t K e y a n y T y p e z b w N T n L X > < a : K e y V a l u e O f D i a g r a m O b j e c t K e y a n y T y p e z b w N T n L X > < a : K e y > < K e y > T a b l e s \ f a c t _ p a s s e n g e r _ s u m m a r y \ S u m   o f   t o t a l _ p a s s e n g e r s \ A d d i t i o n a l   I n f o \ I m p l i c i t   M e a s u r e < / K e y > < / a : K e y > < a : V a l u e   i : t y p e = " D i a g r a m D i s p l a y V i e w S t a t e I D i a g r a m T a g A d d i t i o n a l I n f o " / > < / a : K e y V a l u e O f D i a g r a m O b j e c t K e y a n y T y p e z b w N T n L X > < a : K e y V a l u e O f D i a g r a m O b j e c t K e y a n y T y p e z b w N T n L X > < a : K e y > < K e y > T a b l e s \ f a c t _ p a s s e n g e r _ s u m m a r y \ M e a s u r e s \ S u m   o f   r e p e a t _ p a s s e n g e r s < / K e y > < / a : K e y > < a : V a l u e   i : t y p e = " D i a g r a m D i s p l a y N o d e V i e w S t a t e " > < H e i g h t > 1 5 0 < / H e i g h t > < I s E x p a n d e d > t r u e < / I s E x p a n d e d > < W i d t h > 2 0 0 < / W i d t h > < / a : V a l u e > < / a : K e y V a l u e O f D i a g r a m O b j e c t K e y a n y T y p e z b w N T n L X > < a : K e y V a l u e O f D i a g r a m O b j e c t K e y a n y T y p e z b w N T n L X > < a : K e y > < K e y > T a b l e s \ f a c t _ p a s s e n g e r _ s u m m a r y \ S u m   o f   r e p e a t _ p a s s e n g e r s \ A d d i t i o n a l   I n f o \ I m p l i c i t   M e a s u r e < / K e y > < / a : K e y > < a : V a l u e   i : t y p e = " D i a g r a m D i s p l a y V i e w S t a t e I D i a g r a m T a g A d d i t i o n a l I n f o " / > < / a : K e y V a l u e O f D i a g r a m O b j e c t K e y a n y T y p e z b w N T n L X > < a : K e y V a l u e O f D i a g r a m O b j e c t K e y a n y T y p e z b w N T n L X > < a : K e y > < K e y > T a b l e s \ f a c t _ t r i p s < / K e y > < / a : K e y > < a : V a l u e   i : t y p e = " D i a g r a m D i s p l a y N o d e V i e w S t a t e " > < H e i g h t > 1 6 3 . 3 3 3 3 3 3 3 3 3 3 3 3 3 1 < / H e i g h t > < I s E x p a n d e d > t r u e < / I s E x p a n d e d > < L a y e d O u t > t r u e < / L a y e d O u t > < L e f t > 5 4 5 . 5 1 9 0 5 2 8 3 8 3 2 9 2 3 < / L e f t > < T a b I n d e x > 7 < / T a b I n d e x > < T o p > 1 9 9 . 9 9 9 9 9 9 9 9 9 9 9 9 9 7 < / T o p > < W i d t h > 2 0 0 < / W i d t h > < / a : V a l u e > < / a : K e y V a l u e O f D i a g r a m O b j e c t K e y a n y T y p e z b w N T n L X > < a : K e y V a l u e O f D i a g r a m O b j e c t K e y a n y T y p e z b w N T n L X > < a : K e y > < K e y > T a b l e s \ f a c t _ t r i p s \ C o l u m n s \ t r i p _ i d < / K e y > < / a : K e y > < a : V a l u e   i : t y p e = " D i a g r a m D i s p l a y N o d e V i e w S t a t e " > < H e i g h t > 1 5 0 < / H e i g h t > < I s E x p a n d e d > t r u e < / I s E x p a n d e d > < W i d t h > 2 0 0 < / W i d t h > < / a : V a l u e > < / a : K e y V a l u e O f D i a g r a m O b j e c t K e y a n y T y p e z b w N T n L X > < a : K e y V a l u e O f D i a g r a m O b j e c t K e y a n y T y p e z b w N T n L X > < a : K e y > < K e y > T a b l e s \ f a c t _ t r i p s \ C o l u m n s \ d a t e < / K e y > < / a : K e y > < a : V a l u e   i : t y p e = " D i a g r a m D i s p l a y N o d e V i e w S t a t e " > < H e i g h t > 1 5 0 < / H e i g h t > < I s E x p a n d e d > t r u e < / I s E x p a n d e d > < W i d t h > 2 0 0 < / W i d t h > < / a : V a l u e > < / a : K e y V a l u e O f D i a g r a m O b j e c t K e y a n y T y p e z b w N T n L X > < a : K e y V a l u e O f D i a g r a m O b j e c t K e y a n y T y p e z b w N T n L X > < a : K e y > < K e y > T a b l e s \ f a c t _ t r i p s \ C o l u m n s \ c i t y _ i d < / K e y > < / a : K e y > < a : V a l u e   i : t y p e = " D i a g r a m D i s p l a y N o d e V i e w S t a t e " > < H e i g h t > 1 5 0 < / H e i g h t > < I s E x p a n d e d > t r u e < / I s E x p a n d e d > < W i d t h > 2 0 0 < / W i d t h > < / a : V a l u e > < / a : K e y V a l u e O f D i a g r a m O b j e c t K e y a n y T y p e z b w N T n L X > < a : K e y V a l u e O f D i a g r a m O b j e c t K e y a n y T y p e z b w N T n L X > < a : K e y > < K e y > T a b l e s \ f a c t _ t r i p s \ C o l u m n s \ p a s s e n g e r _ t y p e < / K e y > < / a : K e y > < a : V a l u e   i : t y p e = " D i a g r a m D i s p l a y N o d e V i e w S t a t e " > < H e i g h t > 1 5 0 < / H e i g h t > < I s E x p a n d e d > t r u e < / I s E x p a n d e d > < W i d t h > 2 0 0 < / W i d t h > < / a : V a l u e > < / a : K e y V a l u e O f D i a g r a m O b j e c t K e y a n y T y p e z b w N T n L X > < a : K e y V a l u e O f D i a g r a m O b j e c t K e y a n y T y p e z b w N T n L X > < a : K e y > < K e y > T a b l e s \ f a c t _ t r i p s \ C o l u m n s \ d i s t a n c e _ t r a v e l l e d ( k m ) < / K e y > < / a : K e y > < a : V a l u e   i : t y p e = " D i a g r a m D i s p l a y N o d e V i e w S t a t e " > < H e i g h t > 1 5 0 < / H e i g h t > < I s E x p a n d e d > t r u e < / I s E x p a n d e d > < W i d t h > 2 0 0 < / W i d t h > < / a : V a l u e > < / a : K e y V a l u e O f D i a g r a m O b j e c t K e y a n y T y p e z b w N T n L X > < a : K e y V a l u e O f D i a g r a m O b j e c t K e y a n y T y p e z b w N T n L X > < a : K e y > < K e y > T a b l e s \ f a c t _ t r i p s \ C o l u m n s \ f a r e _ a m o u n t < / K e y > < / a : K e y > < a : V a l u e   i : t y p e = " D i a g r a m D i s p l a y N o d e V i e w S t a t e " > < H e i g h t > 1 5 0 < / H e i g h t > < I s E x p a n d e d > t r u e < / I s E x p a n d e d > < W i d t h > 2 0 0 < / W i d t h > < / a : V a l u e > < / a : K e y V a l u e O f D i a g r a m O b j e c t K e y a n y T y p e z b w N T n L X > < a : K e y V a l u e O f D i a g r a m O b j e c t K e y a n y T y p e z b w N T n L X > < a : K e y > < K e y > T a b l e s \ f a c t _ t r i p s \ C o l u m n s \ p a s s e n g e r _ r a t i n g < / K e y > < / a : K e y > < a : V a l u e   i : t y p e = " D i a g r a m D i s p l a y N o d e V i e w S t a t e " > < H e i g h t > 1 5 0 < / H e i g h t > < I s E x p a n d e d > t r u e < / I s E x p a n d e d > < W i d t h > 2 0 0 < / W i d t h > < / a : V a l u e > < / a : K e y V a l u e O f D i a g r a m O b j e c t K e y a n y T y p e z b w N T n L X > < a : K e y V a l u e O f D i a g r a m O b j e c t K e y a n y T y p e z b w N T n L X > < a : K e y > < K e y > T a b l e s \ f a c t _ t r i p s \ C o l u m n s \ d r i v e r _ r a t i n g < / K e y > < / a : K e y > < a : V a l u e   i : t y p e = " D i a g r a m D i s p l a y N o d e V i e w S t a t e " > < H e i g h t > 1 5 0 < / H e i g h t > < I s E x p a n d e d > t r u e < / I s E x p a n d e d > < W i d t h > 2 0 0 < / W i d t h > < / a : V a l u e > < / a : K e y V a l u e O f D i a g r a m O b j e c t K e y a n y T y p e z b w N T n L X > < a : K e y V a l u e O f D i a g r a m O b j e c t K e y a n y T y p e z b w N T n L X > < a : K e y > < K e y > T a b l e s \ f a c t _ t r i p s \ M e a s u r e s \ S u m   o f   f a r e _ a m o u n t < / K e y > < / a : K e y > < a : V a l u e   i : t y p e = " D i a g r a m D i s p l a y N o d e V i e w S t a t e " > < H e i g h t > 1 5 0 < / H e i g h t > < I s E x p a n d e d > t r u e < / I s E x p a n d e d > < W i d t h > 2 0 0 < / W i d t h > < / a : V a l u e > < / a : K e y V a l u e O f D i a g r a m O b j e c t K e y a n y T y p e z b w N T n L X > < a : K e y V a l u e O f D i a g r a m O b j e c t K e y a n y T y p e z b w N T n L X > < a : K e y > < K e y > T a b l e s \ f a c t _ t r i p s \ S u m   o f   f a r e _ a m o u n t \ A d d i t i o n a l   I n f o \ I m p l i c i t   M e a s u r e < / K e y > < / a : K e y > < a : V a l u e   i : t y p e = " D i a g r a m D i s p l a y V i e w S t a t e I D i a g r a m T a g A d d i t i o n a l I n f o " / > < / a : K e y V a l u e O f D i a g r a m O b j e c t K e y a n y T y p e z b w N T n L X > < a : K e y V a l u e O f D i a g r a m O b j e c t K e y a n y T y p e z b w N T n L X > < a : K e y > < K e y > T a b l e s \ f a c t _ t r i p s \ M e a s u r e s \ C o u n t   o f   t r i p _ i d < / K e y > < / a : K e y > < a : V a l u e   i : t y p e = " D i a g r a m D i s p l a y N o d e V i e w S t a t e " > < H e i g h t > 1 5 0 < / H e i g h t > < I s E x p a n d e d > t r u e < / I s E x p a n d e d > < W i d t h > 2 0 0 < / W i d t h > < / a : V a l u e > < / a : K e y V a l u e O f D i a g r a m O b j e c t K e y a n y T y p e z b w N T n L X > < a : K e y V a l u e O f D i a g r a m O b j e c t K e y a n y T y p e z b w N T n L X > < a : K e y > < K e y > T a b l e s \ f a c t _ t r i p s \ C o u n t   o f   t r i p _ i d \ A d d i t i o n a l   I n f o \ I m p l i c i t   M e a s u r e < / K e y > < / a : K e y > < a : V a l u e   i : t y p e = " D i a g r a m D i s p l a y V i e w S t a t e I D i a g r a m T a g A d d i t i o n a l I n f o " / > < / a : K e y V a l u e O f D i a g r a m O b j e c t K e y a n y T y p e z b w N T n L X > < a : K e y V a l u e O f D i a g r a m O b j e c t K e y a n y T y p e z b w N T n L X > < a : K e y > < K e y > T a b l e s \ f a c t _ t r i p s \ M e a s u r e s \ S u m   o f   d i s t a n c e _ t r a v e l l e d ( k m ) < / K e y > < / a : K e y > < a : V a l u e   i : t y p e = " D i a g r a m D i s p l a y N o d e V i e w S t a t e " > < H e i g h t > 1 5 0 < / H e i g h t > < I s E x p a n d e d > t r u e < / I s E x p a n d e d > < W i d t h > 2 0 0 < / W i d t h > < / a : V a l u e > < / a : K e y V a l u e O f D i a g r a m O b j e c t K e y a n y T y p e z b w N T n L X > < a : K e y V a l u e O f D i a g r a m O b j e c t K e y a n y T y p e z b w N T n L X > < a : K e y > < K e y > T a b l e s \ f a c t _ t r i p s \ S u m   o f   d i s t a n c e _ t r a v e l l e d ( k m ) \ A d d i t i o n a l   I n f o \ I m p l i c i t   M e a s u r e < / K e y > < / a : K e y > < a : V a l u e   i : t y p e = " D i a g r a m D i s p l a y V i e w S t a t e I D i a g r a m T a g A d d i t i o n a l I n f o " / > < / a : K e y V a l u e O f D i a g r a m O b j e c t K e y a n y T y p e z b w N T n L X > < a : K e y V a l u e O f D i a g r a m O b j e c t K e y a n y T y p e z b w N T n L X > < a : K e y > < K e y > T a b l e s \ f a c t _ t r i p s \ M e a s u r e s \ A v e r a g e   o f   d i s t a n c e _ t r a v e l l e d ( k m ) < / K e y > < / a : K e y > < a : V a l u e   i : t y p e = " D i a g r a m D i s p l a y N o d e V i e w S t a t e " > < H e i g h t > 1 5 0 < / H e i g h t > < I s E x p a n d e d > t r u e < / I s E x p a n d e d > < W i d t h > 2 0 0 < / W i d t h > < / a : V a l u e > < / a : K e y V a l u e O f D i a g r a m O b j e c t K e y a n y T y p e z b w N T n L X > < a : K e y V a l u e O f D i a g r a m O b j e c t K e y a n y T y p e z b w N T n L X > < a : K e y > < K e y > T a b l e s \ f a c t _ t r i p s \ A v e r a g e   o f   d i s t a n c e _ t r a v e l l e d ( k m ) \ A d d i t i o n a l   I n f o \ I m p l i c i t   M e a s u r e < / K e y > < / a : K e y > < a : V a l u e   i : t y p e = " D i a g r a m D i s p l a y V i e w S t a t e I D i a g r a m T a g A d d i t i o n a l I n f o " / > < / a : K e y V a l u e O f D i a g r a m O b j e c t K e y a n y T y p e z b w N T n L X > < a : K e y V a l u e O f D i a g r a m O b j e c t K e y a n y T y p e z b w N T n L X > < a : K e y > < K e y > T a b l e s \ f a c t _ t r i p s \ M e a s u r e s \ M a x   o f   d i s t a n c e _ t r a v e l l e d ( k m ) < / K e y > < / a : K e y > < a : V a l u e   i : t y p e = " D i a g r a m D i s p l a y N o d e V i e w S t a t e " > < H e i g h t > 1 5 0 < / H e i g h t > < I s E x p a n d e d > t r u e < / I s E x p a n d e d > < W i d t h > 2 0 0 < / W i d t h > < / a : V a l u e > < / a : K e y V a l u e O f D i a g r a m O b j e c t K e y a n y T y p e z b w N T n L X > < a : K e y V a l u e O f D i a g r a m O b j e c t K e y a n y T y p e z b w N T n L X > < a : K e y > < K e y > T a b l e s \ f a c t _ t r i p s \ M a x   o f   d i s t a n c e _ t r a v e l l e d ( k m ) \ A d d i t i o n a l   I n f o \ I m p l i c i t   M e a s u r e < / K e y > < / a : K e y > < a : V a l u e   i : t y p e = " D i a g r a m D i s p l a y V i e w S t a t e I D i a g r a m T a g A d d i t i o n a l I n f o " / > < / a : K e y V a l u e O f D i a g r a m O b j e c t K e y a n y T y p e z b w N T n L X > < a : K e y V a l u e O f D i a g r a m O b j e c t K e y a n y T y p e z b w N T n L X > < a : K e y > < K e y > T a b l e s \ f a c t _ t r i p s \ M e a s u r e s \ M i n   o f   d i s t a n c e _ t r a v e l l e d ( k m ) < / K e y > < / a : K e y > < a : V a l u e   i : t y p e = " D i a g r a m D i s p l a y N o d e V i e w S t a t e " > < H e i g h t > 1 5 0 < / H e i g h t > < I s E x p a n d e d > t r u e < / I s E x p a n d e d > < W i d t h > 2 0 0 < / W i d t h > < / a : V a l u e > < / a : K e y V a l u e O f D i a g r a m O b j e c t K e y a n y T y p e z b w N T n L X > < a : K e y V a l u e O f D i a g r a m O b j e c t K e y a n y T y p e z b w N T n L X > < a : K e y > < K e y > T a b l e s \ f a c t _ t r i p s \ M i n   o f   d i s t a n c e _ t r a v e l l e d ( k m ) \ A d d i t i o n a l   I n f o \ I m p l i c i t   M e a s u r e < / K e y > < / a : K e y > < a : V a l u e   i : t y p e = " D i a g r a m D i s p l a y V i e w S t a t e I D i a g r a m T a g A d d i t i o n a l I n f o " / > < / a : K e y V a l u e O f D i a g r a m O b j e c t K e y a n y T y p e z b w N T n L X > < a : K e y V a l u e O f D i a g r a m O b j e c t K e y a n y T y p e z b w N T n L X > < a : K e y > < K e y > T a b l e s \ f a c t _ t r i p s \ M e a s u r e s \ A v e r a g e   o f   f a r e _ a m o u n t < / K e y > < / a : K e y > < a : V a l u e   i : t y p e = " D i a g r a m D i s p l a y N o d e V i e w S t a t e " > < H e i g h t > 1 5 0 < / H e i g h t > < I s E x p a n d e d > t r u e < / I s E x p a n d e d > < W i d t h > 2 0 0 < / W i d t h > < / a : V a l u e > < / a : K e y V a l u e O f D i a g r a m O b j e c t K e y a n y T y p e z b w N T n L X > < a : K e y V a l u e O f D i a g r a m O b j e c t K e y a n y T y p e z b w N T n L X > < a : K e y > < K e y > T a b l e s \ f a c t _ t r i p s \ A v e r a g e   o f   f a r e _ a m o u n t \ A d d i t i o n a l   I n f o \ I m p l i c i t   M e a s u r e < / K e y > < / a : K e y > < a : V a l u e   i : t y p e = " D i a g r a m D i s p l a y V i e w S t a t e I D i a g r a m T a g A d d i t i o n a l I n f o " / > < / a : K e y V a l u e O f D i a g r a m O b j e c t K e y a n y T y p e z b w N T n L X > < a : K e y V a l u e O f D i a g r a m O b j e c t K e y a n y T y p e z b w N T n L X > < a : K e y > < K e y > T a b l e s \ f a c t _ t r i p s \ M e a s u r e s \ S u m   o f   p a s s e n g e r _ r a t i n g < / K e y > < / a : K e y > < a : V a l u e   i : t y p e = " D i a g r a m D i s p l a y N o d e V i e w S t a t e " > < H e i g h t > 1 5 0 < / H e i g h t > < I s E x p a n d e d > t r u e < / I s E x p a n d e d > < W i d t h > 2 0 0 < / W i d t h > < / a : V a l u e > < / a : K e y V a l u e O f D i a g r a m O b j e c t K e y a n y T y p e z b w N T n L X > < a : K e y V a l u e O f D i a g r a m O b j e c t K e y a n y T y p e z b w N T n L X > < a : K e y > < K e y > T a b l e s \ f a c t _ t r i p s \ S u m   o f   p a s s e n g e r _ r a t i n g \ A d d i t i o n a l   I n f o \ I m p l i c i t   M e a s u r e < / K e y > < / a : K e y > < a : V a l u e   i : t y p e = " D i a g r a m D i s p l a y V i e w S t a t e I D i a g r a m T a g A d d i t i o n a l I n f o " / > < / a : K e y V a l u e O f D i a g r a m O b j e c t K e y a n y T y p e z b w N T n L X > < a : K e y V a l u e O f D i a g r a m O b j e c t K e y a n y T y p e z b w N T n L X > < a : K e y > < K e y > T a b l e s \ f a c t _ t r i p s \ M e a s u r e s \ A v e r a g e   o f   p a s s e n g e r _ r a t i n g < / K e y > < / a : K e y > < a : V a l u e   i : t y p e = " D i a g r a m D i s p l a y N o d e V i e w S t a t e " > < H e i g h t > 1 5 0 < / H e i g h t > < I s E x p a n d e d > t r u e < / I s E x p a n d e d > < W i d t h > 2 0 0 < / W i d t h > < / a : V a l u e > < / a : K e y V a l u e O f D i a g r a m O b j e c t K e y a n y T y p e z b w N T n L X > < a : K e y V a l u e O f D i a g r a m O b j e c t K e y a n y T y p e z b w N T n L X > < a : K e y > < K e y > T a b l e s \ f a c t _ t r i p s \ A v e r a g e   o f   p a s s e n g e r _ r a t i n g \ A d d i t i o n a l   I n f o \ I m p l i c i t   M e a s u r e < / K e y > < / a : K e y > < a : V a l u e   i : t y p e = " D i a g r a m D i s p l a y V i e w S t a t e I D i a g r a m T a g A d d i t i o n a l I n f o " / > < / a : K e y V a l u e O f D i a g r a m O b j e c t K e y a n y T y p e z b w N T n L X > < a : K e y V a l u e O f D i a g r a m O b j e c t K e y a n y T y p e z b w N T n L X > < a : K e y > < K e y > T a b l e s \ m o n t h l y _ t a r g e t _ n e w _ p a s s e n g e r s < / K e y > < / a : K e y > < a : V a l u e   i : t y p e = " D i a g r a m D i s p l a y N o d e V i e w S t a t e " > < H e i g h t > 1 5 0 < / H e i g h t > < I s E x p a n d e d > t r u e < / I s E x p a n d e d > < L a y e d O u t > t r u e < / L a y e d O u t > < T a b I n d e x > 5 < / T a b I n d e x > < T o p > 1 9 9 . 9 9 9 9 9 9 9 9 9 9 9 9 9 4 < / T o p > < W i d t h > 2 3 4 < / W i d t h > < / a : V a l u e > < / a : K e y V a l u e O f D i a g r a m O b j e c t K e y a n y T y p e z b w N T n L X > < a : K e y V a l u e O f D i a g r a m O b j e c t K e y a n y T y p e z b w N T n L X > < a : K e y > < K e y > T a b l e s \ m o n t h l y _ t a r g e t _ n e w _ p a s s e n g e r s \ C o l u m n s \ m o n t h < / K e y > < / a : K e y > < a : V a l u e   i : t y p e = " D i a g r a m D i s p l a y N o d e V i e w S t a t e " > < H e i g h t > 1 5 0 < / H e i g h t > < I s E x p a n d e d > t r u e < / I s E x p a n d e d > < W i d t h > 2 0 0 < / W i d t h > < / a : V a l u e > < / a : K e y V a l u e O f D i a g r a m O b j e c t K e y a n y T y p e z b w N T n L X > < a : K e y V a l u e O f D i a g r a m O b j e c t K e y a n y T y p e z b w N T n L X > < a : K e y > < K e y > T a b l e s \ m o n t h l y _ t a r g e t _ n e w _ p a s s e n g e r s \ C o l u m n s \ c i t y _ i d < / K e y > < / a : K e y > < a : V a l u e   i : t y p e = " D i a g r a m D i s p l a y N o d e V i e w S t a t e " > < H e i g h t > 1 5 0 < / H e i g h t > < I s E x p a n d e d > t r u e < / I s E x p a n d e d > < W i d t h > 2 0 0 < / W i d t h > < / a : V a l u e > < / a : K e y V a l u e O f D i a g r a m O b j e c t K e y a n y T y p e z b w N T n L X > < a : K e y V a l u e O f D i a g r a m O b j e c t K e y a n y T y p e z b w N T n L X > < a : K e y > < K e y > T a b l e s \ m o n t h l y _ t a r g e t _ n e w _ p a s s e n g e r s \ C o l u m n s \ t a r g e t _ n e w _ p a s s e n g e r s < / K e y > < / a : K e y > < a : V a l u e   i : t y p e = " D i a g r a m D i s p l a y N o d e V i e w S t a t e " > < H e i g h t > 1 5 0 < / H e i g h t > < I s E x p a n d e d > t r u e < / I s E x p a n d e d > < W i d t h > 2 0 0 < / W i d t h > < / a : V a l u e > < / a : K e y V a l u e O f D i a g r a m O b j e c t K e y a n y T y p e z b w N T n L X > < a : K e y V a l u e O f D i a g r a m O b j e c t K e y a n y T y p e z b w N T n L X > < a : K e y > < K e y > T a b l e s \ m o n t h l y _ t a r g e t _ t r i p s < / K e y > < / a : K e y > < a : V a l u e   i : t y p e = " D i a g r a m D i s p l a y N o d e V i e w S t a t e " > < H e i g h t > 1 7 1 . 3 3 3 3 3 3 3 3 3 3 3 3 3 4 < / H e i g h t > < I s E x p a n d e d > t r u e < / I s E x p a n d e d > < L a y e d O u t > t r u e < / L a y e d O u t > < L e f t > 7 9 5 . 3 2 6 6 7 3 9 7 3 6 6 1 0 6 < / L e f t > < T a b I n d e x > 8 < / T a b I n d e x > < T o p > 1 9 8 . 6 6 6 6 6 6 6 6 6 6 6 6 5 7 < / T o p > < W i d t h > 2 8 2 . 6 6 6 6 6 6 6 6 6 6 6 6 7 4 < / W i d t h > < / a : V a l u e > < / a : K e y V a l u e O f D i a g r a m O b j e c t K e y a n y T y p e z b w N T n L X > < a : K e y V a l u e O f D i a g r a m O b j e c t K e y a n y T y p e z b w N T n L X > < a : K e y > < K e y > T a b l e s \ m o n t h l y _ t a r g e t _ t r i p s \ C o l u m n s \ m o n t h < / K e y > < / a : K e y > < a : V a l u e   i : t y p e = " D i a g r a m D i s p l a y N o d e V i e w S t a t e " > < H e i g h t > 1 5 0 < / H e i g h t > < I s E x p a n d e d > t r u e < / I s E x p a n d e d > < W i d t h > 2 0 0 < / W i d t h > < / a : V a l u e > < / a : K e y V a l u e O f D i a g r a m O b j e c t K e y a n y T y p e z b w N T n L X > < a : K e y V a l u e O f D i a g r a m O b j e c t K e y a n y T y p e z b w N T n L X > < a : K e y > < K e y > T a b l e s \ m o n t h l y _ t a r g e t _ t r i p s \ C o l u m n s \ c i t y _ i d < / K e y > < / a : K e y > < a : V a l u e   i : t y p e = " D i a g r a m D i s p l a y N o d e V i e w S t a t e " > < H e i g h t > 1 5 0 < / H e i g h t > < I s E x p a n d e d > t r u e < / I s E x p a n d e d > < W i d t h > 2 0 0 < / W i d t h > < / a : V a l u e > < / a : K e y V a l u e O f D i a g r a m O b j e c t K e y a n y T y p e z b w N T n L X > < a : K e y V a l u e O f D i a g r a m O b j e c t K e y a n y T y p e z b w N T n L X > < a : K e y > < K e y > T a b l e s \ m o n t h l y _ t a r g e t _ t r i p s \ C o l u m n s \ t o t a l _ t a r g e t _ t r i p s < / K e y > < / a : K e y > < a : V a l u e   i : t y p e = " D i a g r a m D i s p l a y N o d e V i e w S t a t e " > < H e i g h t > 1 5 0 < / H e i g h t > < I s E x p a n d e d > t r u e < / I s E x p a n d e d > < W i d t h > 2 0 0 < / W i d t h > < / a : V a l u e > < / a : K e y V a l u e O f D i a g r a m O b j e c t K e y a n y T y p e z b w N T n L X > < a : K e y V a l u e O f D i a g r a m O b j e c t K e y a n y T y p e z b w N T n L X > < a : K e y > < K e y > T a b l e s \ C a l c u l a t i o n s < / K e y > < / a : K e y > < a : V a l u e   i : t y p e = " D i a g r a m D i s p l a y N o d e V i e w S t a t e " > < H e i g h t > 1 5 0 < / H e i g h t > < I s E x p a n d e d > t r u e < / I s E x p a n d e d > < L a y e d O u t > t r u e < / L a y e d O u t > < L e f t > 1 1 1 7 . 9 9 3 3 4 0 6 4 0 3 2 7 9 < / L e f t > < T a b I n d e x > 4 < / T a b I n d e x > < T o p > 1 1 0 < / T o p > < W i d t h > 2 0 0 < / W i d t h > < / a : V a l u e > < / a : K e y V a l u e O f D i a g r a m O b j e c t K e y a n y T y p e z b w N T n L X > < a : K e y V a l u e O f D i a g r a m O b j e c t K e y a n y T y p e z b w N T n L X > < a : K e y > < K e y > T a b l e s \ C a l c u l a t i o n s \ M e a s u r e s \ A v g _ F a r e _ K M < / K e y > < / a : K e y > < a : V a l u e   i : t y p e = " D i a g r a m D i s p l a y N o d e V i e w S t a t e " > < H e i g h t > 1 5 0 < / H e i g h t > < I s E x p a n d e d > t r u e < / I s E x p a n d e d > < W i d t h > 2 0 0 < / W i d t h > < / a : V a l u e > < / a : K e y V a l u e O f D i a g r a m O b j e c t K e y a n y T y p e z b w N T n L X > < a : K e y V a l u e O f D i a g r a m O b j e c t K e y a n y T y p e z b w N T n L X > < a : K e y > < K e y > T a b l e s \ C a l c u l a t i o n s \ M e a s u r e s \ N e w _ v s _ r e p e a t _ p a s s e n g e r _ t r i p s _ R a t i o < / K e y > < / a : K e y > < a : V a l u e   i : t y p e = " D i a g r a m D i s p l a y N o d e V i e w S t a t e " > < H e i g h t > 1 5 0 < / H e i g h t > < I s E x p a n d e d > t r u e < / I s E x p a n d e d > < W i d t h > 2 0 0 < / W i d t h > < / a : V a l u e > < / a : K e y V a l u e O f D i a g r a m O b j e c t K e y a n y T y p e z b w N T n L X > < a : K e y V a l u e O f D i a g r a m O b j e c t K e y a n y T y p e z b w N T n L X > < a : K e y > < K e y > R e l a t i o n s h i p s \ & l t ; T a b l e s \ d i m _ c i t y \ C o l u m n s \ c i t y _ i d & g t ; - & l t ; T a b l e s \ c i t y _ t a r g e t _ p a s s e n g e r _ r a t i n g \ C o l u m n s \ c i t y _ i d & g t ; < / K e y > < / a : K e y > < a : V a l u e   i : t y p e = " D i a g r a m D i s p l a y L i n k V i e w S t a t e " > < A u t o m a t i o n P r o p e r t y H e l p e r T e x t > E n d   p o i n t   1 :   ( 2 3 0 . 5 7 0 4 7 7 2 3 4 3 3 3 , 7 5 ) .   E n d   p o i n t   2 :   ( 2 1 6 , 7 5 )   < / A u t o m a t i o n P r o p e r t y H e l p e r T e x t > < L a y e d O u t > t r u e < / L a y e d O u t > < P o i n t s   x m l n s : b = " h t t p : / / s c h e m a s . d a t a c o n t r a c t . o r g / 2 0 0 4 / 0 7 / S y s t e m . W i n d o w s " > < b : P o i n t > < b : _ x > 2 3 0 . 5 7 0 4 7 7 2 3 4 3 3 2 5 4 < / b : _ x > < b : _ y > 7 5 < / b : _ y > < / b : P o i n t > < b : P o i n t > < b : _ x > 2 1 6 . 0 0 0 0 0 0 0 0 0 0 0 0 0 3 < / b : _ x > < b : _ y > 7 5 < / b : _ y > < / b : P o i n t > < / P o i n t s > < / a : V a l u e > < / a : K e y V a l u e O f D i a g r a m O b j e c t K e y a n y T y p e z b w N T n L X > < a : K e y V a l u e O f D i a g r a m O b j e c t K e y a n y T y p e z b w N T n L X > < a : K e y > < K e y > R e l a t i o n s h i p s \ & l t ; T a b l e s \ d i m _ c i t y \ C o l u m n s \ c i t y _ i d & g t ; - & l t ; T a b l e s \ c i t y _ t a r g e t _ p a s s e n g e r _ r a t i n g \ C o l u m n s \ c i t y _ i d & g t ; \ F K < / K e y > < / a : K e y > < a : V a l u e   i : t y p e = " D i a g r a m D i s p l a y L i n k E n d p o i n t V i e w S t a t e " > < H e i g h t > 1 6 < / H e i g h t > < L a b e l L o c a t i o n   x m l n s : b = " h t t p : / / s c h e m a s . d a t a c o n t r a c t . o r g / 2 0 0 4 / 0 7 / S y s t e m . W i n d o w s " > < b : _ x > 2 3 0 . 5 7 0 4 7 7 2 3 4 3 3 2 5 4 < / b : _ x > < b : _ y > 6 7 < / b : _ y > < / L a b e l L o c a t i o n > < L o c a t i o n   x m l n s : b = " h t t p : / / s c h e m a s . d a t a c o n t r a c t . o r g / 2 0 0 4 / 0 7 / S y s t e m . W i n d o w s " > < b : _ x > 2 4 6 . 5 7 0 4 7 7 2 3 4 3 3 2 5 1 < / b : _ x > < b : _ y > 7 5 < / b : _ y > < / L o c a t i o n > < S h a p e R o t a t e A n g l e > 1 8 0 < / S h a p e R o t a t e A n g l e > < W i d t h > 1 6 < / W i d t h > < / a : V a l u e > < / a : K e y V a l u e O f D i a g r a m O b j e c t K e y a n y T y p e z b w N T n L X > < a : K e y V a l u e O f D i a g r a m O b j e c t K e y a n y T y p e z b w N T n L X > < a : K e y > < K e y > R e l a t i o n s h i p s \ & l t ; T a b l e s \ d i m _ c i t y \ C o l u m n s \ c i t y _ i d & g t ; - & l t ; T a b l e s \ c i t y _ t a r g e t _ p a s s e n g e r _ r a t i n g \ C o l u m n s \ c i t y _ i d & g t ; \ P K < / K e y > < / a : K e y > < a : V a l u e   i : t y p e = " D i a g r a m D i s p l a y L i n k E n d p o i n t V i e w S t a t e " > < H e i g h t > 1 6 < / H e i g h t > < L a b e l L o c a t i o n   x m l n s : b = " h t t p : / / s c h e m a s . d a t a c o n t r a c t . o r g / 2 0 0 4 / 0 7 / S y s t e m . W i n d o w s " > < b : _ x > 2 0 0 . 0 0 0 0 0 0 0 0 0 0 0 0 0 3 < / b : _ x > < b : _ y > 6 7 < / b : _ y > < / L a b e l L o c a t i o n > < L o c a t i o n   x m l n s : b = " h t t p : / / s c h e m a s . d a t a c o n t r a c t . o r g / 2 0 0 4 / 0 7 / S y s t e m . W i n d o w s " > < b : _ x > 2 0 0 . 0 0 0 0 0 0 0 0 0 0 0 0 0 3 < / b : _ x > < b : _ y > 7 5 < / b : _ y > < / L o c a t i o n > < S h a p e R o t a t e A n g l e > 3 6 0 < / S h a p e R o t a t e A n g l e > < W i d t h > 1 6 < / W i d t h > < / a : V a l u e > < / a : K e y V a l u e O f D i a g r a m O b j e c t K e y a n y T y p e z b w N T n L X > < a : K e y V a l u e O f D i a g r a m O b j e c t K e y a n y T y p e z b w N T n L X > < a : K e y > < K e y > R e l a t i o n s h i p s \ & l t ; T a b l e s \ d i m _ c i t y \ C o l u m n s \ c i t y _ i d & g t ; - & l t ; T a b l e s \ c i t y _ t a r g e t _ p a s s e n g e r _ r a t i n g \ C o l u m n s \ c i t y _ i d & g t ; \ C r o s s F i l t e r < / K e y > < / a : K e y > < a : V a l u e   i : t y p e = " D i a g r a m D i s p l a y L i n k C r o s s F i l t e r V i e w S t a t e " > < P o i n t s   x m l n s : b = " h t t p : / / s c h e m a s . d a t a c o n t r a c t . o r g / 2 0 0 4 / 0 7 / S y s t e m . W i n d o w s " > < b : P o i n t > < b : _ x > 2 3 0 . 5 7 0 4 7 7 2 3 4 3 3 2 5 4 < / b : _ x > < b : _ y > 7 5 < / b : _ y > < / b : P o i n t > < b : P o i n t > < b : _ x > 2 1 6 . 0 0 0 0 0 0 0 0 0 0 0 0 0 3 < / b : _ x > < b : _ y > 7 5 < / b : _ y > < / b : P o i n t > < / P o i n t s > < / a : V a l u e > < / a : K e y V a l u e O f D i a g r a m O b j e c t K e y a n y T y p e z b w N T n L X > < a : K e y V a l u e O f D i a g r a m O b j e c t K e y a n y T y p e z b w N T n L X > < a : K e y > < K e y > R e l a t i o n s h i p s \ & l t ; T a b l e s \ d i m _ r e p e a t _ t r i p _ d i s t r i b u t i o n \ C o l u m n s \ c i t y _ i d & g t ; - & l t ; T a b l e s \ d i m _ c i t y \ C o l u m n s \ c i t y _ i d & g t ; < / K e y > < / a : K e y > < a : V a l u e   i : t y p e = " D i a g r a m D i s p l a y L i n k V i e w S t a t e " > < A u t o m a t i o n P r o p e r t y H e l p e r T e x t > E n d   p o i n t   1 :   ( 7 6 1 . 0 4 4 7 6 5 0 3 6 3 3 1 , 7 5 ) .   E n d   p o i n t   2 :   ( 4 6 2 . 5 7 0 4 7 7 2 3 4 3 3 3 , 5 5 )   < / A u t o m a t i o n P r o p e r t y H e l p e r T e x t > < L a y e d O u t > t r u e < / L a y e d O u t > < P o i n t s   x m l n s : b = " h t t p : / / s c h e m a s . d a t a c o n t r a c t . o r g / 2 0 0 4 / 0 7 / S y s t e m . W i n d o w s " > < b : P o i n t > < b : _ x > 7 6 1 . 0 4 4 7 6 5 0 3 6 3 3 0 6 6 < / b : _ x > < b : _ y > 7 5 < / b : _ y > < / b : P o i n t > < b : P o i n t > < b : _ x > 7 4 2 . 6 4 0 9 5 3 9 9 5 5 < / b : _ x > < b : _ y > 7 5 < / b : _ y > < / b : P o i n t > < b : P o i n t > < b : _ x > 7 4 0 . 6 4 0 9 5 3 9 9 5 5 < / b : _ x > < b : _ y > 7 3 < / b : _ y > < / b : P o i n t > < b : P o i n t > < b : _ x > 7 4 0 . 6 4 0 9 5 3 9 9 5 5 < / b : _ x > < b : _ y > - 1 7 . 5 < / b : _ y > < / b : P o i n t > < b : P o i n t > < b : _ x > 7 3 8 . 6 4 0 9 5 3 9 9 5 5 < / b : _ x > < b : _ y > - 1 9 . 5 < / b : _ y > < / b : P o i n t > < b : P o i n t > < b : _ x > 5 0 3 . 6 4 0 9 5 4 0 0 8 9 9 9 9 3 < / b : _ x > < b : _ y > - 1 9 . 5 < / b : _ y > < / b : P o i n t > < b : P o i n t > < b : _ x > 5 0 1 . 6 4 0 9 5 4 0 0 8 9 9 9 9 3 < / b : _ x > < b : _ y > - 1 7 . 5 < / b : _ y > < / b : P o i n t > < b : P o i n t > < b : _ x > 5 0 1 . 6 4 0 9 5 4 0 0 8 9 9 9 9 3 < / b : _ x > < b : _ y > 5 3 < / b : _ y > < / b : P o i n t > < b : P o i n t > < b : _ x > 4 9 9 . 6 4 0 9 5 4 0 0 8 9 9 9 9 3 < / b : _ x > < b : _ y > 5 5 < / b : _ y > < / b : P o i n t > < b : P o i n t > < b : _ x > 4 6 2 . 5 7 0 4 7 7 2 3 4 3 3 2 5 4 < / b : _ x > < b : _ y > 5 5 < / b : _ y > < / b : P o i n t > < / P o i n t s > < / a : V a l u e > < / a : K e y V a l u e O f D i a g r a m O b j e c t K e y a n y T y p e z b w N T n L X > < a : K e y V a l u e O f D i a g r a m O b j e c t K e y a n y T y p e z b w N T n L X > < a : K e y > < K e y > R e l a t i o n s h i p s \ & l t ; T a b l e s \ d i m _ r e p e a t _ t r i p _ d i s t r i b u t i o n \ C o l u m n s \ c i t y _ i d & g t ; - & l t ; T a b l e s \ d i m _ c i t y \ C o l u m n s \ c i t y _ i d & g t ; \ F K < / K e y > < / a : K e y > < a : V a l u e   i : t y p e = " D i a g r a m D i s p l a y L i n k E n d p o i n t V i e w S t a t e " > < H e i g h t > 1 6 < / H e i g h t > < L a b e l L o c a t i o n   x m l n s : b = " h t t p : / / s c h e m a s . d a t a c o n t r a c t . o r g / 2 0 0 4 / 0 7 / S y s t e m . W i n d o w s " > < b : _ x > 7 6 1 . 0 4 4 7 6 5 0 3 6 3 3 0 6 6 < / b : _ x > < b : _ y > 6 7 < / b : _ y > < / L a b e l L o c a t i o n > < L o c a t i o n   x m l n s : b = " h t t p : / / s c h e m a s . d a t a c o n t r a c t . o r g / 2 0 0 4 / 0 7 / S y s t e m . W i n d o w s " > < b : _ x > 7 7 7 . 0 4 4 7 6 5 0 3 6 3 3 0 6 6 < / b : _ x > < b : _ y > 7 5 < / b : _ y > < / L o c a t i o n > < S h a p e R o t a t e A n g l e > 1 8 0 < / S h a p e R o t a t e A n g l e > < W i d t h > 1 6 < / W i d t h > < / a : V a l u e > < / a : K e y V a l u e O f D i a g r a m O b j e c t K e y a n y T y p e z b w N T n L X > < a : K e y V a l u e O f D i a g r a m O b j e c t K e y a n y T y p e z b w N T n L X > < a : K e y > < K e y > R e l a t i o n s h i p s \ & l t ; T a b l e s \ d i m _ r e p e a t _ t r i p _ d i s t r i b u t i o n \ C o l u m n s \ c i t y _ i d & g t ; - & l t ; T a b l e s \ d i m _ c i t y \ C o l u m n s \ c i t y _ i d & g t ; \ P K < / K e y > < / a : K e y > < a : V a l u e   i : t y p e = " D i a g r a m D i s p l a y L i n k E n d p o i n t V i e w S t a t e " > < H e i g h t > 1 6 < / H e i g h t > < L a b e l L o c a t i o n   x m l n s : b = " h t t p : / / s c h e m a s . d a t a c o n t r a c t . o r g / 2 0 0 4 / 0 7 / S y s t e m . W i n d o w s " > < b : _ x > 4 4 6 . 5 7 0 4 7 7 2 3 4 3 3 2 5 4 < / b : _ x > < b : _ y > 4 7 < / b : _ y > < / L a b e l L o c a t i o n > < L o c a t i o n   x m l n s : b = " h t t p : / / s c h e m a s . d a t a c o n t r a c t . o r g / 2 0 0 4 / 0 7 / S y s t e m . W i n d o w s " > < b : _ x > 4 4 6 . 5 7 0 4 7 7 2 3 4 3 3 2 5 4 < / b : _ x > < b : _ y > 5 5 < / b : _ y > < / L o c a t i o n > < S h a p e R o t a t e A n g l e > 3 6 0 < / S h a p e R o t a t e A n g l e > < W i d t h > 1 6 < / W i d t h > < / a : V a l u e > < / a : K e y V a l u e O f D i a g r a m O b j e c t K e y a n y T y p e z b w N T n L X > < a : K e y V a l u e O f D i a g r a m O b j e c t K e y a n y T y p e z b w N T n L X > < a : K e y > < K e y > R e l a t i o n s h i p s \ & l t ; T a b l e s \ d i m _ r e p e a t _ t r i p _ d i s t r i b u t i o n \ C o l u m n s \ c i t y _ i d & g t ; - & l t ; T a b l e s \ d i m _ c i t y \ C o l u m n s \ c i t y _ i d & g t ; \ C r o s s F i l t e r < / K e y > < / a : K e y > < a : V a l u e   i : t y p e = " D i a g r a m D i s p l a y L i n k C r o s s F i l t e r V i e w S t a t e " > < P o i n t s   x m l n s : b = " h t t p : / / s c h e m a s . d a t a c o n t r a c t . o r g / 2 0 0 4 / 0 7 / S y s t e m . W i n d o w s " > < b : P o i n t > < b : _ x > 7 6 1 . 0 4 4 7 6 5 0 3 6 3 3 0 6 6 < / b : _ x > < b : _ y > 7 5 < / b : _ y > < / b : P o i n t > < b : P o i n t > < b : _ x > 7 4 2 . 6 4 0 9 5 3 9 9 5 5 < / b : _ x > < b : _ y > 7 5 < / b : _ y > < / b : P o i n t > < b : P o i n t > < b : _ x > 7 4 0 . 6 4 0 9 5 3 9 9 5 5 < / b : _ x > < b : _ y > 7 3 < / b : _ y > < / b : P o i n t > < b : P o i n t > < b : _ x > 7 4 0 . 6 4 0 9 5 3 9 9 5 5 < / b : _ x > < b : _ y > - 1 7 . 5 < / b : _ y > < / b : P o i n t > < b : P o i n t > < b : _ x > 7 3 8 . 6 4 0 9 5 3 9 9 5 5 < / b : _ x > < b : _ y > - 1 9 . 5 < / b : _ y > < / b : P o i n t > < b : P o i n t > < b : _ x > 5 0 3 . 6 4 0 9 5 4 0 0 8 9 9 9 9 3 < / b : _ x > < b : _ y > - 1 9 . 5 < / b : _ y > < / b : P o i n t > < b : P o i n t > < b : _ x > 5 0 1 . 6 4 0 9 5 4 0 0 8 9 9 9 9 3 < / b : _ x > < b : _ y > - 1 7 . 5 < / b : _ y > < / b : P o i n t > < b : P o i n t > < b : _ x > 5 0 1 . 6 4 0 9 5 4 0 0 8 9 9 9 9 3 < / b : _ x > < b : _ y > 5 3 < / b : _ y > < / b : P o i n t > < b : P o i n t > < b : _ x > 4 9 9 . 6 4 0 9 5 4 0 0 8 9 9 9 9 3 < / b : _ x > < b : _ y > 5 5 < / b : _ y > < / b : P o i n t > < b : P o i n t > < b : _ x > 4 6 2 . 5 7 0 4 7 7 2 3 4 3 3 2 5 4 < / b : _ x > < b : _ y > 5 5 < / b : _ y > < / b : P o i n t > < / P o i n t s > < / a : V a l u e > < / a : K e y V a l u e O f D i a g r a m O b j e c t K e y a n y T y p e z b w N T n L X > < a : K e y V a l u e O f D i a g r a m O b j e c t K e y a n y T y p e z b w N T n L X > < a : K e y > < K e y > R e l a t i o n s h i p s \ & l t ; T a b l e s \ f a c t _ p a s s e n g e r _ s u m m a r y \ C o l u m n s \ c i t y _ i d & g t ; - & l t ; T a b l e s \ d i m _ c i t y \ C o l u m n s \ c i t y _ i d & g t ; < / K e y > < / a : K e y > < a : V a l u e   i : t y p e = " D i a g r a m D i s p l a y L i n k V i e w S t a t e " > < A u t o m a t i o n P r o p e r t y H e l p e r T e x t > E n d   p o i n t   1 :   ( 3 9 0 . 2 8 1 9 0 9 , 1 8 7 . 3 3 3 3 3 3 3 3 3 3 3 3 ) .   E n d   p o i n t   2 :   ( 3 5 6 . 5 7 0 4 7 7 , 1 6 6 )   < / A u t o m a t i o n P r o p e r t y H e l p e r T e x t > < L a y e d O u t > t r u e < / L a y e d O u t > < P o i n t s   x m l n s : b = " h t t p : / / s c h e m a s . d a t a c o n t r a c t . o r g / 2 0 0 4 / 0 7 / S y s t e m . W i n d o w s " > < b : P o i n t > < b : _ x > 3 9 0 . 2 8 1 9 0 9 < / b : _ x > < b : _ y > 1 8 7 . 3 3 3 3 3 3 3 3 3 3 3 3 3 1 < / b : _ y > < / b : P o i n t > < b : P o i n t > < b : _ x > 3 9 0 . 2 8 1 9 0 9 < / b : _ x > < b : _ y > 1 7 8 . 6 6 6 6 6 7 < / b : _ y > < / b : P o i n t > < b : P o i n t > < b : _ x > 3 8 8 . 2 8 1 9 0 9 < / b : _ x > < b : _ y > 1 7 6 . 6 6 6 6 6 7 < / b : _ y > < / b : P o i n t > < b : P o i n t > < b : _ x > 3 5 8 . 5 7 0 4 7 7 < / b : _ x > < b : _ y > 1 7 6 . 6 6 6 6 6 7 < / b : _ y > < / b : P o i n t > < b : P o i n t > < b : _ x > 3 5 6 . 5 7 0 4 7 7 < / b : _ x > < b : _ y > 1 7 4 . 6 6 6 6 6 7 < / b : _ y > < / b : P o i n t > < b : P o i n t > < b : _ x > 3 5 6 . 5 7 0 4 7 7 < / b : _ x > < b : _ y > 1 6 5 . 9 9 9 9 9 9 9 9 9 9 9 9 9 4 < / b : _ y > < / b : P o i n t > < / P o i n t s > < / a : V a l u e > < / a : K e y V a l u e O f D i a g r a m O b j e c t K e y a n y T y p e z b w N T n L X > < a : K e y V a l u e O f D i a g r a m O b j e c t K e y a n y T y p e z b w N T n L X > < a : K e y > < K e y > R e l a t i o n s h i p s \ & l t ; T a b l e s \ f a c t _ p a s s e n g e r _ s u m m a r y \ C o l u m n s \ c i t y _ i d & g t ; - & l t ; T a b l e s \ d i m _ c i t y \ C o l u m n s \ c i t y _ i d & g t ; \ F K < / K e y > < / a : K e y > < a : V a l u e   i : t y p e = " D i a g r a m D i s p l a y L i n k E n d p o i n t V i e w S t a t e " > < H e i g h t > 1 6 < / H e i g h t > < L a b e l L o c a t i o n   x m l n s : b = " h t t p : / / s c h e m a s . d a t a c o n t r a c t . o r g / 2 0 0 4 / 0 7 / S y s t e m . W i n d o w s " > < b : _ x > 3 8 2 . 2 8 1 9 0 9 < / b : _ x > < b : _ y > 1 8 7 . 3 3 3 3 3 3 3 3 3 3 3 3 3 1 < / b : _ y > < / L a b e l L o c a t i o n > < L o c a t i o n   x m l n s : b = " h t t p : / / s c h e m a s . d a t a c o n t r a c t . o r g / 2 0 0 4 / 0 7 / S y s t e m . W i n d o w s " > < b : _ x > 3 9 0 . 2 8 1 9 0 8 9 9 9 9 9 9 9 3 < / b : _ x > < b : _ y > 2 0 3 . 3 3 3 3 3 3 3 3 3 3 3 3 3 1 < / b : _ y > < / L o c a t i o n > < S h a p e R o t a t e A n g l e > 2 7 0 . 0 0 0 0 0 0 0 0 0 0 0 0 2 3 < / S h a p e R o t a t e A n g l e > < W i d t h > 1 6 < / W i d t h > < / a : V a l u e > < / a : K e y V a l u e O f D i a g r a m O b j e c t K e y a n y T y p e z b w N T n L X > < a : K e y V a l u e O f D i a g r a m O b j e c t K e y a n y T y p e z b w N T n L X > < a : K e y > < K e y > R e l a t i o n s h i p s \ & l t ; T a b l e s \ f a c t _ p a s s e n g e r _ s u m m a r y \ C o l u m n s \ c i t y _ i d & g t ; - & l t ; T a b l e s \ d i m _ c i t y \ C o l u m n s \ c i t y _ i d & g t ; \ P K < / K e y > < / a : K e y > < a : V a l u e   i : t y p e = " D i a g r a m D i s p l a y L i n k E n d p o i n t V i e w S t a t e " > < H e i g h t > 1 6 < / H e i g h t > < L a b e l L o c a t i o n   x m l n s : b = " h t t p : / / s c h e m a s . d a t a c o n t r a c t . o r g / 2 0 0 4 / 0 7 / S y s t e m . W i n d o w s " > < b : _ x > 3 4 8 . 5 7 0 4 7 7 < / b : _ x > < b : _ y > 1 4 9 . 9 9 9 9 9 9 9 9 9 9 9 9 9 4 < / b : _ y > < / L a b e l L o c a t i o n > < L o c a t i o n   x m l n s : b = " h t t p : / / s c h e m a s . d a t a c o n t r a c t . o r g / 2 0 0 4 / 0 7 / S y s t e m . W i n d o w s " > < b : _ x > 3 5 6 . 5 7 0 4 7 7 < / b : _ x > < b : _ y > 1 4 9 . 9 9 9 9 9 9 9 9 9 9 9 9 9 7 < / b : _ y > < / L o c a t i o n > < S h a p e R o t a t e A n g l e > 9 0 < / S h a p e R o t a t e A n g l e > < W i d t h > 1 6 < / W i d t h > < / a : V a l u e > < / a : K e y V a l u e O f D i a g r a m O b j e c t K e y a n y T y p e z b w N T n L X > < a : K e y V a l u e O f D i a g r a m O b j e c t K e y a n y T y p e z b w N T n L X > < a : K e y > < K e y > R e l a t i o n s h i p s \ & l t ; T a b l e s \ f a c t _ p a s s e n g e r _ s u m m a r y \ C o l u m n s \ c i t y _ i d & g t ; - & l t ; T a b l e s \ d i m _ c i t y \ C o l u m n s \ c i t y _ i d & g t ; \ C r o s s F i l t e r < / K e y > < / a : K e y > < a : V a l u e   i : t y p e = " D i a g r a m D i s p l a y L i n k C r o s s F i l t e r V i e w S t a t e " > < P o i n t s   x m l n s : b = " h t t p : / / s c h e m a s . d a t a c o n t r a c t . o r g / 2 0 0 4 / 0 7 / S y s t e m . W i n d o w s " > < b : P o i n t > < b : _ x > 3 9 0 . 2 8 1 9 0 9 < / b : _ x > < b : _ y > 1 8 7 . 3 3 3 3 3 3 3 3 3 3 3 3 3 1 < / b : _ y > < / b : P o i n t > < b : P o i n t > < b : _ x > 3 9 0 . 2 8 1 9 0 9 < / b : _ x > < b : _ y > 1 7 8 . 6 6 6 6 6 7 < / b : _ y > < / b : P o i n t > < b : P o i n t > < b : _ x > 3 8 8 . 2 8 1 9 0 9 < / b : _ x > < b : _ y > 1 7 6 . 6 6 6 6 6 7 < / b : _ y > < / b : P o i n t > < b : P o i n t > < b : _ x > 3 5 8 . 5 7 0 4 7 7 < / b : _ x > < b : _ y > 1 7 6 . 6 6 6 6 6 7 < / b : _ y > < / b : P o i n t > < b : P o i n t > < b : _ x > 3 5 6 . 5 7 0 4 7 7 < / b : _ x > < b : _ y > 1 7 4 . 6 6 6 6 6 7 < / b : _ y > < / b : P o i n t > < b : P o i n t > < b : _ x > 3 5 6 . 5 7 0 4 7 7 < / b : _ x > < b : _ y > 1 6 5 . 9 9 9 9 9 9 9 9 9 9 9 9 9 4 < / b : _ y > < / b : P o i n t > < / P o i n t s > < / a : V a l u e > < / a : K e y V a l u e O f D i a g r a m O b j e c t K e y a n y T y p e z b w N T n L X > < a : K e y V a l u e O f D i a g r a m O b j e c t K e y a n y T y p e z b w N T n L X > < a : K e y > < K e y > R e l a t i o n s h i p s \ & l t ; T a b l e s \ f a c t _ t r i p s \ C o l u m n s \ d a t e & g t ; - & l t ; T a b l e s \ d i m _ d a t e \ C o l u m n s \ d a t e & g t ; < / K e y > < / a : K e y > < a : V a l u e   i : t y p e = " D i a g r a m D i s p l a y L i n k V i e w S t a t e " > < A u t o m a t i o n P r o p e r t y H e l p e r T e x t > E n d   p o i n t   1 :   ( 6 4 5 . 5 1 9 0 5 3 , 1 8 4 ) .   E n d   p o i n t   2 :   ( 6 2 1 . 1 4 0 9 5 4 , 1 6 6 )   < / A u t o m a t i o n P r o p e r t y H e l p e r T e x t > < L a y e d O u t > t r u e < / L a y e d O u t > < P o i n t s   x m l n s : b = " h t t p : / / s c h e m a s . d a t a c o n t r a c t . o r g / 2 0 0 4 / 0 7 / S y s t e m . W i n d o w s " > < b : P o i n t > < b : _ x > 6 4 5 . 5 1 9 0 5 3 < / b : _ x > < b : _ y > 1 8 4 < / b : _ y > < / b : P o i n t > < b : P o i n t > < b : _ x > 6 4 5 . 5 1 9 0 5 3 < / b : _ x > < b : _ y > 1 8 1 . 3 3 3 3 3 3 < / b : _ y > < / b : P o i n t > < b : P o i n t > < b : _ x > 6 4 3 . 5 1 9 0 5 3 < / b : _ x > < b : _ y > 1 7 9 . 3 3 3 3 3 3 < / b : _ y > < / b : P o i n t > < b : P o i n t > < b : _ x > 6 2 3 . 1 4 0 9 5 4 < / b : _ x > < b : _ y > 1 7 9 . 3 3 3 3 3 3 < / b : _ y > < / b : P o i n t > < b : P o i n t > < b : _ x > 6 2 1 . 1 4 0 9 5 4 < / b : _ x > < b : _ y > 1 7 7 . 3 3 3 3 3 3 < / b : _ y > < / b : P o i n t > < b : P o i n t > < b : _ x > 6 2 1 . 1 4 0 9 5 4 < / b : _ x > < b : _ y > 1 6 5 . 9 9 9 9 9 9 9 9 9 9 9 9 9 7 < / b : _ y > < / b : P o i n t > < / P o i n t s > < / a : V a l u e > < / a : K e y V a l u e O f D i a g r a m O b j e c t K e y a n y T y p e z b w N T n L X > < a : K e y V a l u e O f D i a g r a m O b j e c t K e y a n y T y p e z b w N T n L X > < a : K e y > < K e y > R e l a t i o n s h i p s \ & l t ; T a b l e s \ f a c t _ t r i p s \ C o l u m n s \ d a t e & g t ; - & l t ; T a b l e s \ d i m _ d a t e \ C o l u m n s \ d a t e & g t ; \ F K < / K e y > < / a : K e y > < a : V a l u e   i : t y p e = " D i a g r a m D i s p l a y L i n k E n d p o i n t V i e w S t a t e " > < H e i g h t > 1 6 < / H e i g h t > < L a b e l L o c a t i o n   x m l n s : b = " h t t p : / / s c h e m a s . d a t a c o n t r a c t . o r g / 2 0 0 4 / 0 7 / S y s t e m . W i n d o w s " > < b : _ x > 6 3 7 . 5 1 9 0 5 3 < / b : _ x > < b : _ y > 1 8 4 < / b : _ y > < / L a b e l L o c a t i o n > < L o c a t i o n   x m l n s : b = " h t t p : / / s c h e m a s . d a t a c o n t r a c t . o r g / 2 0 0 4 / 0 7 / S y s t e m . W i n d o w s " > < b : _ x > 6 4 5 . 5 1 9 0 5 3 < / b : _ x > < b : _ y > 2 0 0 < / b : _ y > < / L o c a t i o n > < S h a p e R o t a t e A n g l e > 2 7 0 < / S h a p e R o t a t e A n g l e > < W i d t h > 1 6 < / W i d t h > < / a : V a l u e > < / a : K e y V a l u e O f D i a g r a m O b j e c t K e y a n y T y p e z b w N T n L X > < a : K e y V a l u e O f D i a g r a m O b j e c t K e y a n y T y p e z b w N T n L X > < a : K e y > < K e y > R e l a t i o n s h i p s \ & l t ; T a b l e s \ f a c t _ t r i p s \ C o l u m n s \ d a t e & g t ; - & l t ; T a b l e s \ d i m _ d a t e \ C o l u m n s \ d a t e & g t ; \ P K < / K e y > < / a : K e y > < a : V a l u e   i : t y p e = " D i a g r a m D i s p l a y L i n k E n d p o i n t V i e w S t a t e " > < H e i g h t > 1 6 < / H e i g h t > < L a b e l L o c a t i o n   x m l n s : b = " h t t p : / / s c h e m a s . d a t a c o n t r a c t . o r g / 2 0 0 4 / 0 7 / S y s t e m . W i n d o w s " > < b : _ x > 6 1 3 . 1 4 0 9 5 4 < / b : _ x > < b : _ y > 1 4 9 . 9 9 9 9 9 9 9 9 9 9 9 9 9 7 < / b : _ y > < / L a b e l L o c a t i o n > < L o c a t i o n   x m l n s : b = " h t t p : / / s c h e m a s . d a t a c o n t r a c t . o r g / 2 0 0 4 / 0 7 / S y s t e m . W i n d o w s " > < b : _ x > 6 2 1 . 1 4 0 9 5 4 < / b : _ x > < b : _ y > 1 4 9 . 9 9 9 9 9 9 9 9 9 9 9 9 9 7 < / b : _ y > < / L o c a t i o n > < S h a p e R o t a t e A n g l e > 9 0 < / S h a p e R o t a t e A n g l e > < W i d t h > 1 6 < / W i d t h > < / a : V a l u e > < / a : K e y V a l u e O f D i a g r a m O b j e c t K e y a n y T y p e z b w N T n L X > < a : K e y V a l u e O f D i a g r a m O b j e c t K e y a n y T y p e z b w N T n L X > < a : K e y > < K e y > R e l a t i o n s h i p s \ & l t ; T a b l e s \ f a c t _ t r i p s \ C o l u m n s \ d a t e & g t ; - & l t ; T a b l e s \ d i m _ d a t e \ C o l u m n s \ d a t e & g t ; \ C r o s s F i l t e r < / K e y > < / a : K e y > < a : V a l u e   i : t y p e = " D i a g r a m D i s p l a y L i n k C r o s s F i l t e r V i e w S t a t e " > < P o i n t s   x m l n s : b = " h t t p : / / s c h e m a s . d a t a c o n t r a c t . o r g / 2 0 0 4 / 0 7 / S y s t e m . W i n d o w s " > < b : P o i n t > < b : _ x > 6 4 5 . 5 1 9 0 5 3 < / b : _ x > < b : _ y > 1 8 4 < / b : _ y > < / b : P o i n t > < b : P o i n t > < b : _ x > 6 4 5 . 5 1 9 0 5 3 < / b : _ x > < b : _ y > 1 8 1 . 3 3 3 3 3 3 < / b : _ y > < / b : P o i n t > < b : P o i n t > < b : _ x > 6 4 3 . 5 1 9 0 5 3 < / b : _ x > < b : _ y > 1 7 9 . 3 3 3 3 3 3 < / b : _ y > < / b : P o i n t > < b : P o i n t > < b : _ x > 6 2 3 . 1 4 0 9 5 4 < / b : _ x > < b : _ y > 1 7 9 . 3 3 3 3 3 3 < / b : _ y > < / b : P o i n t > < b : P o i n t > < b : _ x > 6 2 1 . 1 4 0 9 5 4 < / b : _ x > < b : _ y > 1 7 7 . 3 3 3 3 3 3 < / b : _ y > < / b : P o i n t > < b : P o i n t > < b : _ x > 6 2 1 . 1 4 0 9 5 4 < / b : _ x > < b : _ y > 1 6 5 . 9 9 9 9 9 9 9 9 9 9 9 9 9 7 < / b : _ y > < / b : P o i n t > < / P o i n t s > < / a : V a l u e > < / a : K e y V a l u e O f D i a g r a m O b j e c t K e y a n y T y p e z b w N T n L X > < a : K e y V a l u e O f D i a g r a m O b j e c t K e y a n y T y p e z b w N T n L X > < a : K e y > < K e y > R e l a t i o n s h i p s \ & l t ; T a b l e s \ f a c t _ t r i p s \ C o l u m n s \ c i t y _ i d & g t ; - & l t ; T a b l e s \ d i m _ c i t y \ C o l u m n s \ c i t y _ i d & g t ; < / K e y > < / a : K e y > < a : V a l u e   i : t y p e = " D i a g r a m D i s p l a y L i n k V i e w S t a t e " > < A u t o m a t i o n P r o p e r t y H e l p e r T e x t > E n d   p o i n t   1 :   ( 5 2 9 . 5 1 9 0 5 2 8 3 8 3 2 9 , 2 8 1 . 6 6 6 6 6 7 ) .   E n d   p o i n t   2 :   ( 4 6 2 . 5 7 0 4 7 7 2 3 4 3 3 3 , 9 5 )   < / A u t o m a t i o n P r o p e r t y H e l p e r T e x t > < L a y e d O u t > t r u e < / L a y e d O u t > < P o i n t s   x m l n s : b = " h t t p : / / s c h e m a s . d a t a c o n t r a c t . o r g / 2 0 0 4 / 0 7 / S y s t e m . W i n d o w s " > < b : P o i n t > < b : _ x > 5 2 9 . 5 1 9 0 5 2 8 3 8 3 2 9 2 3 < / b : _ x > < b : _ y > 2 8 1 . 6 6 6 6 6 7 < / b : _ y > < / b : P o i n t > < b : P o i n t > < b : _ x > 5 2 8 . 2 3 3 8 1 4 4 9 5 7 1 4 8 < / b : _ x > < b : _ y > 2 8 1 . 6 6 6 6 6 7 < / b : _ y > < / b : P o i n t > < b : P o i n t > < b : _ x > 5 2 6 . 2 3 3 8 1 4 4 9 5 7 1 4 8 < / b : _ x > < b : _ y > 2 7 9 . 6 6 6 6 6 7 < / b : _ y > < / b : P o i n t > < b : P o i n t > < b : _ x > 5 2 6 . 2 3 3 8 1 4 4 9 5 7 1 4 8 < / b : _ x > < b : _ y > 1 8 1 . 3 3 3 3 3 3 < / b : _ y > < / b : P o i n t > < b : P o i n t > < b : _ x > 5 2 4 . 2 3 3 8 1 4 4 9 5 7 1 4 8 < / b : _ x > < b : _ y > 1 7 9 . 3 3 3 3 3 3 < / b : _ y > < / b : P o i n t > < b : P o i n t > < b : _ x > 4 8 8 . 4 0 2 1 4 5 5 < / b : _ x > < b : _ y > 1 7 9 . 3 3 3 3 3 3 < / b : _ y > < / b : P o i n t > < b : P o i n t > < b : _ x > 4 8 6 . 4 0 2 1 4 5 5 < / b : _ x > < b : _ y > 1 7 7 . 3 3 3 3 3 3 < / b : _ y > < / b : P o i n t > < b : P o i n t > < b : _ x > 4 8 6 . 4 0 2 1 4 5 5 < / b : _ x > < b : _ y > 9 7 < / b : _ y > < / b : P o i n t > < b : P o i n t > < b : _ x > 4 8 4 . 4 0 2 1 4 5 5 < / b : _ x > < b : _ y > 9 5 < / b : _ y > < / b : P o i n t > < b : P o i n t > < b : _ x > 4 6 2 . 5 7 0 4 7 7 2 3 4 3 3 2 6 6 < / b : _ x > < b : _ y > 9 5 < / b : _ y > < / b : P o i n t > < / P o i n t s > < / a : V a l u e > < / a : K e y V a l u e O f D i a g r a m O b j e c t K e y a n y T y p e z b w N T n L X > < a : K e y V a l u e O f D i a g r a m O b j e c t K e y a n y T y p e z b w N T n L X > < a : K e y > < K e y > R e l a t i o n s h i p s \ & l t ; T a b l e s \ f a c t _ t r i p s \ C o l u m n s \ c i t y _ i d & g t ; - & l t ; T a b l e s \ d i m _ c i t y \ C o l u m n s \ c i t y _ i d & g t ; \ F K < / K e y > < / a : K e y > < a : V a l u e   i : t y p e = " D i a g r a m D i s p l a y L i n k E n d p o i n t V i e w S t a t e " > < H e i g h t > 1 6 < / H e i g h t > < L a b e l L o c a t i o n   x m l n s : b = " h t t p : / / s c h e m a s . d a t a c o n t r a c t . o r g / 2 0 0 4 / 0 7 / S y s t e m . W i n d o w s " > < b : _ x > 5 2 9 . 5 1 9 0 5 2 8 3 8 3 2 9 2 3 < / b : _ x > < b : _ y > 2 7 3 . 6 6 6 6 6 7 < / b : _ y > < / L a b e l L o c a t i o n > < L o c a t i o n   x m l n s : b = " h t t p : / / s c h e m a s . d a t a c o n t r a c t . o r g / 2 0 0 4 / 0 7 / S y s t e m . W i n d o w s " > < b : _ x > 5 4 5 . 5 1 9 0 5 2 8 3 8 3 2 9 2 3 < / b : _ x > < b : _ y > 2 8 1 . 6 6 6 6 6 7 < / b : _ y > < / L o c a t i o n > < S h a p e R o t a t e A n g l e > 1 8 0 < / S h a p e R o t a t e A n g l e > < W i d t h > 1 6 < / W i d t h > < / a : V a l u e > < / a : K e y V a l u e O f D i a g r a m O b j e c t K e y a n y T y p e z b w N T n L X > < a : K e y V a l u e O f D i a g r a m O b j e c t K e y a n y T y p e z b w N T n L X > < a : K e y > < K e y > R e l a t i o n s h i p s \ & l t ; T a b l e s \ f a c t _ t r i p s \ C o l u m n s \ c i t y _ i d & g t ; - & l t ; T a b l e s \ d i m _ c i t y \ C o l u m n s \ c i t y _ i d & g t ; \ P K < / K e y > < / a : K e y > < a : V a l u e   i : t y p e = " D i a g r a m D i s p l a y L i n k E n d p o i n t V i e w S t a t e " > < H e i g h t > 1 6 < / H e i g h t > < L a b e l L o c a t i o n   x m l n s : b = " h t t p : / / s c h e m a s . d a t a c o n t r a c t . o r g / 2 0 0 4 / 0 7 / S y s t e m . W i n d o w s " > < b : _ x > 4 4 6 . 5 7 0 4 7 7 2 3 4 3 3 2 6 6 < / b : _ x > < b : _ y > 8 7 < / b : _ y > < / L a b e l L o c a t i o n > < L o c a t i o n   x m l n s : b = " h t t p : / / s c h e m a s . d a t a c o n t r a c t . o r g / 2 0 0 4 / 0 7 / S y s t e m . W i n d o w s " > < b : _ x > 4 4 6 . 5 7 0 4 7 7 2 3 4 3 3 2 6 < / b : _ x > < b : _ y > 9 5 < / b : _ y > < / L o c a t i o n > < S h a p e R o t a t e A n g l e > 3 6 0 < / S h a p e R o t a t e A n g l e > < W i d t h > 1 6 < / W i d t h > < / a : V a l u e > < / a : K e y V a l u e O f D i a g r a m O b j e c t K e y a n y T y p e z b w N T n L X > < a : K e y V a l u e O f D i a g r a m O b j e c t K e y a n y T y p e z b w N T n L X > < a : K e y > < K e y > R e l a t i o n s h i p s \ & l t ; T a b l e s \ f a c t _ t r i p s \ C o l u m n s \ c i t y _ i d & g t ; - & l t ; T a b l e s \ d i m _ c i t y \ C o l u m n s \ c i t y _ i d & g t ; \ C r o s s F i l t e r < / K e y > < / a : K e y > < a : V a l u e   i : t y p e = " D i a g r a m D i s p l a y L i n k C r o s s F i l t e r V i e w S t a t e " > < P o i n t s   x m l n s : b = " h t t p : / / s c h e m a s . d a t a c o n t r a c t . o r g / 2 0 0 4 / 0 7 / S y s t e m . W i n d o w s " > < b : P o i n t > < b : _ x > 5 2 9 . 5 1 9 0 5 2 8 3 8 3 2 9 2 3 < / b : _ x > < b : _ y > 2 8 1 . 6 6 6 6 6 7 < / b : _ y > < / b : P o i n t > < b : P o i n t > < b : _ x > 5 2 8 . 2 3 3 8 1 4 4 9 5 7 1 4 8 < / b : _ x > < b : _ y > 2 8 1 . 6 6 6 6 6 7 < / b : _ y > < / b : P o i n t > < b : P o i n t > < b : _ x > 5 2 6 . 2 3 3 8 1 4 4 9 5 7 1 4 8 < / b : _ x > < b : _ y > 2 7 9 . 6 6 6 6 6 7 < / b : _ y > < / b : P o i n t > < b : P o i n t > < b : _ x > 5 2 6 . 2 3 3 8 1 4 4 9 5 7 1 4 8 < / b : _ x > < b : _ y > 1 8 1 . 3 3 3 3 3 3 < / b : _ y > < / b : P o i n t > < b : P o i n t > < b : _ x > 5 2 4 . 2 3 3 8 1 4 4 9 5 7 1 4 8 < / b : _ x > < b : _ y > 1 7 9 . 3 3 3 3 3 3 < / b : _ y > < / b : P o i n t > < b : P o i n t > < b : _ x > 4 8 8 . 4 0 2 1 4 5 5 < / b : _ x > < b : _ y > 1 7 9 . 3 3 3 3 3 3 < / b : _ y > < / b : P o i n t > < b : P o i n t > < b : _ x > 4 8 6 . 4 0 2 1 4 5 5 < / b : _ x > < b : _ y > 1 7 7 . 3 3 3 3 3 3 < / b : _ y > < / b : P o i n t > < b : P o i n t > < b : _ x > 4 8 6 . 4 0 2 1 4 5 5 < / b : _ x > < b : _ y > 9 7 < / b : _ y > < / b : P o i n t > < b : P o i n t > < b : _ x > 4 8 4 . 4 0 2 1 4 5 5 < / b : _ x > < b : _ y > 9 5 < / b : _ y > < / b : P o i n t > < b : P o i n t > < b : _ x > 4 6 2 . 5 7 0 4 7 7 2 3 4 3 3 2 6 6 < / b : _ x > < b : _ y > 9 5 < / b : _ y > < / b : P o i n t > < / P o i n t s > < / a : V a l u e > < / a : K e y V a l u e O f D i a g r a m O b j e c t K e y a n y T y p e z b w N T n L X > < a : K e y V a l u e O f D i a g r a m O b j e c t K e y a n y T y p e z b w N T n L X > < a : K e y > < K e y > R e l a t i o n s h i p s \ & l t ; T a b l e s \ m o n t h l y _ t a r g e t _ n e w _ p a s s e n g e r s \ C o l u m n s \ c i t y _ i d & g t ; - & l t ; T a b l e s \ d i m _ c i t y \ C o l u m n s \ c i t y _ i d & g t ; < / K e y > < / a : K e y > < a : V a l u e   i : t y p e = " D i a g r a m D i s p l a y L i n k V i e w S t a t e " > < A u t o m a t i o n P r o p e r t y H e l p e r T e x t > E n d   p o i n t   1 :   ( 2 5 0 , 2 7 5 ) .   E n d   p o i n t   2 :   ( 3 3 6 . 5 7 0 4 7 7 , 1 6 6 )   < / A u t o m a t i o n P r o p e r t y H e l p e r T e x t > < L a y e d O u t > t r u e < / L a y e d O u t > < P o i n t s   x m l n s : b = " h t t p : / / s c h e m a s . d a t a c o n t r a c t . o r g / 2 0 0 4 / 0 7 / S y s t e m . W i n d o w s " > < b : P o i n t > < b : _ x > 2 5 0 < / b : _ x > < b : _ y > 2 7 5 < / b : _ y > < / b : P o i n t > < b : P o i n t > < b : _ x > 2 5 2 . 1 1 5 2 4 2 0 0 4 5 0 0 0 3 < / b : _ x > < b : _ y > 2 7 5 < / b : _ y > < / b : P o i n t > < b : P o i n t > < b : _ x > 2 5 4 . 1 1 5 2 4 2 0 0 4 5 0 0 0 3 < / b : _ x > < b : _ y > 2 7 3 < / b : _ y > < / b : P o i n t > < b : P o i n t > < b : _ x > 2 5 4 . 1 1 5 2 4 2 0 0 4 5 0 0 0 3 < / b : _ x > < b : _ y > 1 8 5 . 8 3 3 3 3 3 < / b : _ y > < / b : P o i n t > < b : P o i n t > < b : _ x > 2 5 6 . 1 1 5 2 4 2 0 0 4 5 0 0 0 3 < / b : _ x > < b : _ y > 1 8 3 . 8 3 3 3 3 3 < / b : _ y > < / b : P o i n t > < b : P o i n t > < b : _ x > 3 3 4 . 5 7 0 4 7 7 < / b : _ x > < b : _ y > 1 8 3 . 8 3 3 3 3 3 < / b : _ y > < / b : P o i n t > < b : P o i n t > < b : _ x > 3 3 6 . 5 7 0 4 7 7 < / b : _ x > < b : _ y > 1 8 1 . 8 3 3 3 3 3 < / b : _ y > < / b : P o i n t > < b : P o i n t > < b : _ x > 3 3 6 . 5 7 0 4 7 7 < / b : _ x > < b : _ y > 1 6 6 < / b : _ y > < / b : P o i n t > < / P o i n t s > < / a : V a l u e > < / a : K e y V a l u e O f D i a g r a m O b j e c t K e y a n y T y p e z b w N T n L X > < a : K e y V a l u e O f D i a g r a m O b j e c t K e y a n y T y p e z b w N T n L X > < a : K e y > < K e y > R e l a t i o n s h i p s \ & l t ; T a b l e s \ m o n t h l y _ t a r g e t _ n e w _ p a s s e n g e r s \ C o l u m n s \ c i t y _ i d & g t ; - & l t ; T a b l e s \ d i m _ c i t y \ C o l u m n s \ c i t y _ i d & g t ; \ F K < / K e y > < / a : K e y > < a : V a l u e   i : t y p e = " D i a g r a m D i s p l a y L i n k E n d p o i n t V i e w S t a t e " > < H e i g h t > 1 6 < / H e i g h t > < L a b e l L o c a t i o n   x m l n s : b = " h t t p : / / s c h e m a s . d a t a c o n t r a c t . o r g / 2 0 0 4 / 0 7 / S y s t e m . W i n d o w s " > < b : _ x > 2 3 4 < / b : _ x > < b : _ y > 2 6 7 < / b : _ y > < / L a b e l L o c a t i o n > < L o c a t i o n   x m l n s : b = " h t t p : / / s c h e m a s . d a t a c o n t r a c t . o r g / 2 0 0 4 / 0 7 / S y s t e m . W i n d o w s " > < b : _ x > 2 3 4 < / b : _ x > < b : _ y > 2 7 5 < / b : _ y > < / L o c a t i o n > < S h a p e R o t a t e A n g l e > 3 6 0 < / S h a p e R o t a t e A n g l e > < W i d t h > 1 6 < / W i d t h > < / a : V a l u e > < / a : K e y V a l u e O f D i a g r a m O b j e c t K e y a n y T y p e z b w N T n L X > < a : K e y V a l u e O f D i a g r a m O b j e c t K e y a n y T y p e z b w N T n L X > < a : K e y > < K e y > R e l a t i o n s h i p s \ & l t ; T a b l e s \ m o n t h l y _ t a r g e t _ n e w _ p a s s e n g e r s \ C o l u m n s \ c i t y _ i d & g t ; - & l t ; T a b l e s \ d i m _ c i t y \ C o l u m n s \ c i t y _ i d & g t ; \ P K < / K e y > < / a : K e y > < a : V a l u e   i : t y p e = " D i a g r a m D i s p l a y L i n k E n d p o i n t V i e w S t a t e " > < H e i g h t > 1 6 < / H e i g h t > < L a b e l L o c a t i o n   x m l n s : b = " h t t p : / / s c h e m a s . d a t a c o n t r a c t . o r g / 2 0 0 4 / 0 7 / S y s t e m . W i n d o w s " > < b : _ x > 3 2 8 . 5 7 0 4 7 7 < / b : _ x > < b : _ y > 1 5 0 < / b : _ y > < / L a b e l L o c a t i o n > < L o c a t i o n   x m l n s : b = " h t t p : / / s c h e m a s . d a t a c o n t r a c t . o r g / 2 0 0 4 / 0 7 / S y s t e m . W i n d o w s " > < b : _ x > 3 3 6 . 5 7 0 4 7 7 < / b : _ x > < b : _ y > 1 5 0 . 0 0 0 0 0 0 0 0 0 0 0 0 0 3 < / b : _ y > < / L o c a t i o n > < S h a p e R o t a t e A n g l e > 9 0 < / S h a p e R o t a t e A n g l e > < W i d t h > 1 6 < / W i d t h > < / a : V a l u e > < / a : K e y V a l u e O f D i a g r a m O b j e c t K e y a n y T y p e z b w N T n L X > < a : K e y V a l u e O f D i a g r a m O b j e c t K e y a n y T y p e z b w N T n L X > < a : K e y > < K e y > R e l a t i o n s h i p s \ & l t ; T a b l e s \ m o n t h l y _ t a r g e t _ n e w _ p a s s e n g e r s \ C o l u m n s \ c i t y _ i d & g t ; - & l t ; T a b l e s \ d i m _ c i t y \ C o l u m n s \ c i t y _ i d & g t ; \ C r o s s F i l t e r < / K e y > < / a : K e y > < a : V a l u e   i : t y p e = " D i a g r a m D i s p l a y L i n k C r o s s F i l t e r V i e w S t a t e " > < P o i n t s   x m l n s : b = " h t t p : / / s c h e m a s . d a t a c o n t r a c t . o r g / 2 0 0 4 / 0 7 / S y s t e m . W i n d o w s " > < b : P o i n t > < b : _ x > 2 5 0 < / b : _ x > < b : _ y > 2 7 5 < / b : _ y > < / b : P o i n t > < b : P o i n t > < b : _ x > 2 5 2 . 1 1 5 2 4 2 0 0 4 5 0 0 0 3 < / b : _ x > < b : _ y > 2 7 5 < / b : _ y > < / b : P o i n t > < b : P o i n t > < b : _ x > 2 5 4 . 1 1 5 2 4 2 0 0 4 5 0 0 0 3 < / b : _ x > < b : _ y > 2 7 3 < / b : _ y > < / b : P o i n t > < b : P o i n t > < b : _ x > 2 5 4 . 1 1 5 2 4 2 0 0 4 5 0 0 0 3 < / b : _ x > < b : _ y > 1 8 5 . 8 3 3 3 3 3 < / b : _ y > < / b : P o i n t > < b : P o i n t > < b : _ x > 2 5 6 . 1 1 5 2 4 2 0 0 4 5 0 0 0 3 < / b : _ x > < b : _ y > 1 8 3 . 8 3 3 3 3 3 < / b : _ y > < / b : P o i n t > < b : P o i n t > < b : _ x > 3 3 4 . 5 7 0 4 7 7 < / b : _ x > < b : _ y > 1 8 3 . 8 3 3 3 3 3 < / b : _ y > < / b : P o i n t > < b : P o i n t > < b : _ x > 3 3 6 . 5 7 0 4 7 7 < / b : _ x > < b : _ y > 1 8 1 . 8 3 3 3 3 3 < / b : _ y > < / b : P o i n t > < b : P o i n t > < b : _ x > 3 3 6 . 5 7 0 4 7 7 < / b : _ x > < b : _ y > 1 6 6 < / b : _ y > < / b : P o i n t > < / P o i n t s > < / a : V a l u e > < / a : K e y V a l u e O f D i a g r a m O b j e c t K e y a n y T y p e z b w N T n L X > < a : K e y V a l u e O f D i a g r a m O b j e c t K e y a n y T y p e z b w N T n L X > < a : K e y > < K e y > R e l a t i o n s h i p s \ & l t ; T a b l e s \ m o n t h l y _ t a r g e t _ t r i p s \ C o l u m n s \ c i t y _ i d & g t ; - & l t ; T a b l e s \ d i m _ c i t y \ C o l u m n s \ c i t y _ i d & g t ; < / K e y > < / a : K e y > < a : V a l u e   i : t y p e = " D i a g r a m D i s p l a y L i n k V i e w S t a t e " > < A u t o m a t i o n P r o p e r t y H e l p e r T e x t > E n d   p o i n t   1 :   ( 7 7 9 . 3 2 6 6 7 3 9 7 3 6 6 1 , 2 8 4 . 3 3 3 3 3 3 ) .   E n d   p o i n t   2 :   ( 4 6 2 . 5 7 0 4 7 7 2 3 4 3 3 3 , 7 5 )   < / A u t o m a t i o n P r o p e r t y H e l p e r T e x t > < L a y e d O u t > t r u e < / L a y e d O u t > < P o i n t s   x m l n s : b = " h t t p : / / s c h e m a s . d a t a c o n t r a c t . o r g / 2 0 0 4 / 0 7 / S y s t e m . W i n d o w s " > < b : P o i n t > < b : _ x > 7 7 9 . 3 2 6 6 7 3 9 7 3 6 6 1 0 6 < / b : _ x > < b : _ y > 2 8 4 . 3 3 3 3 3 3 < / b : _ y > < / b : P o i n t > < b : P o i n t > < b : _ x > 7 6 7 . 0 1 9 0 5 2 9 9 5 5 < / b : _ x > < b : _ y > 2 8 4 . 3 3 3 3 3 3 < / b : _ y > < / b : P o i n t > < b : P o i n t > < b : _ x > 7 6 5 . 0 1 9 0 5 2 9 9 5 5 < / b : _ x > < b : _ y > 2 8 2 . 3 3 3 3 3 3 < / b : _ y > < / b : P o i n t > < b : P o i n t > < b : _ x > 7 6 5 . 0 1 9 0 5 2 9 9 5 5 < / b : _ x > < b : _ y > 1 7 6 . 3 3 3 3 3 3 < / b : _ y > < / b : P o i n t > < b : P o i n t > < b : _ x > 7 6 3 . 0 1 9 0 5 2 9 9 5 5 < / b : _ x > < b : _ y > 1 7 4 . 3 3 3 3 3 3 < / b : _ y > < / b : P o i n t > < b : P o i n t > < b : _ x > 5 0 3 . 6 4 0 9 5 4 0 0 8 9 9 9 9 3 < / b : _ x > < b : _ y > 1 7 4 . 3 3 3 3 3 3 < / b : _ y > < / b : P o i n t > < b : P o i n t > < b : _ x > 5 0 1 . 6 4 0 9 5 4 0 0 8 9 9 9 9 3 < / b : _ x > < b : _ y > 1 7 2 . 3 3 3 3 3 3 < / b : _ y > < / b : P o i n t > < b : P o i n t > < b : _ x > 5 0 1 . 6 4 0 9 5 4 0 0 8 9 9 9 9 3 < / b : _ x > < b : _ y > 7 7 < / b : _ y > < / b : P o i n t > < b : P o i n t > < b : _ x > 4 9 9 . 6 4 0 9 5 4 0 0 8 9 9 9 9 3 < / b : _ x > < b : _ y > 7 5 < / b : _ y > < / b : P o i n t > < b : P o i n t > < b : _ x > 4 6 2 . 5 7 0 4 7 7 2 3 4 3 3 2 5 4 < / b : _ x > < b : _ y > 7 5 < / b : _ y > < / b : P o i n t > < / P o i n t s > < / a : V a l u e > < / a : K e y V a l u e O f D i a g r a m O b j e c t K e y a n y T y p e z b w N T n L X > < a : K e y V a l u e O f D i a g r a m O b j e c t K e y a n y T y p e z b w N T n L X > < a : K e y > < K e y > R e l a t i o n s h i p s \ & l t ; T a b l e s \ m o n t h l y _ t a r g e t _ t r i p s \ C o l u m n s \ c i t y _ i d & g t ; - & l t ; T a b l e s \ d i m _ c i t y \ C o l u m n s \ c i t y _ i d & g t ; \ F K < / K e y > < / a : K e y > < a : V a l u e   i : t y p e = " D i a g r a m D i s p l a y L i n k E n d p o i n t V i e w S t a t e " > < H e i g h t > 1 6 < / H e i g h t > < L a b e l L o c a t i o n   x m l n s : b = " h t t p : / / s c h e m a s . d a t a c o n t r a c t . o r g / 2 0 0 4 / 0 7 / S y s t e m . W i n d o w s " > < b : _ x > 7 7 9 . 3 2 6 6 7 3 9 7 3 6 6 1 0 6 < / b : _ x > < b : _ y > 2 7 6 . 3 3 3 3 3 3 < / b : _ y > < / L a b e l L o c a t i o n > < L o c a t i o n   x m l n s : b = " h t t p : / / s c h e m a s . d a t a c o n t r a c t . o r g / 2 0 0 4 / 0 7 / S y s t e m . W i n d o w s " > < b : _ x > 7 9 5 . 3 2 6 6 7 3 9 7 3 6 6 1 0 6 < / b : _ x > < b : _ y > 2 8 4 . 3 3 3 3 3 3 < / b : _ y > < / L o c a t i o n > < S h a p e R o t a t e A n g l e > 1 8 0 < / S h a p e R o t a t e A n g l e > < W i d t h > 1 6 < / W i d t h > < / a : V a l u e > < / a : K e y V a l u e O f D i a g r a m O b j e c t K e y a n y T y p e z b w N T n L X > < a : K e y V a l u e O f D i a g r a m O b j e c t K e y a n y T y p e z b w N T n L X > < a : K e y > < K e y > R e l a t i o n s h i p s \ & l t ; T a b l e s \ m o n t h l y _ t a r g e t _ t r i p s \ C o l u m n s \ c i t y _ i d & g t ; - & l t ; T a b l e s \ d i m _ c i t y \ C o l u m n s \ c i t y _ i d & g t ; \ P K < / K e y > < / a : K e y > < a : V a l u e   i : t y p e = " D i a g r a m D i s p l a y L i n k E n d p o i n t V i e w S t a t e " > < H e i g h t > 1 6 < / H e i g h t > < L a b e l L o c a t i o n   x m l n s : b = " h t t p : / / s c h e m a s . d a t a c o n t r a c t . o r g / 2 0 0 4 / 0 7 / S y s t e m . W i n d o w s " > < b : _ x > 4 4 6 . 5 7 0 4 7 7 2 3 4 3 3 2 5 4 < / b : _ x > < b : _ y > 6 7 < / b : _ y > < / L a b e l L o c a t i o n > < L o c a t i o n   x m l n s : b = " h t t p : / / s c h e m a s . d a t a c o n t r a c t . o r g / 2 0 0 4 / 0 7 / S y s t e m . W i n d o w s " > < b : _ x > 4 4 6 . 5 7 0 4 7 7 2 3 4 3 3 2 5 4 < / b : _ x > < b : _ y > 7 5 < / b : _ y > < / L o c a t i o n > < S h a p e R o t a t e A n g l e > 3 6 0 < / S h a p e R o t a t e A n g l e > < W i d t h > 1 6 < / W i d t h > < / a : V a l u e > < / a : K e y V a l u e O f D i a g r a m O b j e c t K e y a n y T y p e z b w N T n L X > < a : K e y V a l u e O f D i a g r a m O b j e c t K e y a n y T y p e z b w N T n L X > < a : K e y > < K e y > R e l a t i o n s h i p s \ & l t ; T a b l e s \ m o n t h l y _ t a r g e t _ t r i p s \ C o l u m n s \ c i t y _ i d & g t ; - & l t ; T a b l e s \ d i m _ c i t y \ C o l u m n s \ c i t y _ i d & g t ; \ C r o s s F i l t e r < / K e y > < / a : K e y > < a : V a l u e   i : t y p e = " D i a g r a m D i s p l a y L i n k C r o s s F i l t e r V i e w S t a t e " > < P o i n t s   x m l n s : b = " h t t p : / / s c h e m a s . d a t a c o n t r a c t . o r g / 2 0 0 4 / 0 7 / S y s t e m . W i n d o w s " > < b : P o i n t > < b : _ x > 7 7 9 . 3 2 6 6 7 3 9 7 3 6 6 1 0 6 < / b : _ x > < b : _ y > 2 8 4 . 3 3 3 3 3 3 < / b : _ y > < / b : P o i n t > < b : P o i n t > < b : _ x > 7 6 7 . 0 1 9 0 5 2 9 9 5 5 < / b : _ x > < b : _ y > 2 8 4 . 3 3 3 3 3 3 < / b : _ y > < / b : P o i n t > < b : P o i n t > < b : _ x > 7 6 5 . 0 1 9 0 5 2 9 9 5 5 < / b : _ x > < b : _ y > 2 8 2 . 3 3 3 3 3 3 < / b : _ y > < / b : P o i n t > < b : P o i n t > < b : _ x > 7 6 5 . 0 1 9 0 5 2 9 9 5 5 < / b : _ x > < b : _ y > 1 7 6 . 3 3 3 3 3 3 < / b : _ y > < / b : P o i n t > < b : P o i n t > < b : _ x > 7 6 3 . 0 1 9 0 5 2 9 9 5 5 < / b : _ x > < b : _ y > 1 7 4 . 3 3 3 3 3 3 < / b : _ y > < / b : P o i n t > < b : P o i n t > < b : _ x > 5 0 3 . 6 4 0 9 5 4 0 0 8 9 9 9 9 3 < / b : _ x > < b : _ y > 1 7 4 . 3 3 3 3 3 3 < / b : _ y > < / b : P o i n t > < b : P o i n t > < b : _ x > 5 0 1 . 6 4 0 9 5 4 0 0 8 9 9 9 9 3 < / b : _ x > < b : _ y > 1 7 2 . 3 3 3 3 3 3 < / b : _ y > < / b : P o i n t > < b : P o i n t > < b : _ x > 5 0 1 . 6 4 0 9 5 4 0 0 8 9 9 9 9 3 < / b : _ x > < b : _ y > 7 7 < / b : _ y > < / b : P o i n t > < b : P o i n t > < b : _ x > 4 9 9 . 6 4 0 9 5 4 0 0 8 9 9 9 9 3 < / b : _ x > < b : _ y > 7 5 < / b : _ y > < / b : P o i n t > < b : P o i n t > < b : _ x > 4 6 2 . 5 7 0 4 7 7 2 3 4 3 3 2 5 4 < / b : _ x > < b : _ y > 7 5 < / b : _ y > < / b : P o i n t > < / P o i n t s > < / a : V a l u e > < / a : K e y V a l u e O f D i a g r a m O b j e c t K e y a n y T y p e z b w N T n L X > < / V i e w S t a t e s > < / D i a g r a m M a n a g e r . S e r i a l i z a b l e D i a g r a m > < D i a g r a m M a n a g e r . S e r i a l i z a b l e D i a g r a m > < A d a p t e r   i : t y p e = " M e a s u r e D i a g r a m S a n d b o x A d a p t e r " > < T a b l e N a m e > c i t y _ t a r g e t _ p a s s e n g e r _ r a t i n g 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 c i t y _ t a r g e t _ p a s s e n g e r _ r a t i n g 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 t a r g e t _ a v g _ p a s s e n g e r _ r a t i n g < / K e y > < / D i a g r a m O b j e c t K e y > < D i a g r a m O b j e c t K e y > < K e y > M e a s u r e s \ S u m   o f   t a r g e t _ a v g _ p a s s e n g e r _ r a t i n g \ T a g I n f o \ F o r m u l a < / K e y > < / D i a g r a m O b j e c t K e y > < D i a g r a m O b j e c t K e y > < K e y > M e a s u r e s \ S u m   o f   t a r g e t _ a v g _ p a s s e n g e r _ r a t i n g \ T a g I n f o \ V a l u e < / K e y > < / D i a g r a m O b j e c t K e y > < D i a g r a m O b j e c t K e y > < K e y > M e a s u r e s \ A v e r a g e   o f   t a r g e t _ a v g _ p a s s e n g e r _ r a t i n g < / K e y > < / D i a g r a m O b j e c t K e y > < D i a g r a m O b j e c t K e y > < K e y > M e a s u r e s \ A v e r a g e   o f   t a r g e t _ a v g _ p a s s e n g e r _ r a t i n g \ T a g I n f o \ F o r m u l a < / K e y > < / D i a g r a m O b j e c t K e y > < D i a g r a m O b j e c t K e y > < K e y > M e a s u r e s \ A v e r a g e   o f   t a r g e t _ a v g _ p a s s e n g e r _ r a t i n g \ T a g I n f o \ V a l u e < / K e y > < / D i a g r a m O b j e c t K e y > < D i a g r a m O b j e c t K e y > < K e y > C o l u m n s \ c i t y _ i d < / K e y > < / D i a g r a m O b j e c t K e y > < D i a g r a m O b j e c t K e y > < K e y > C o l u m n s \ t a r g e t _ a v g _ p a s s e n g e r _ r a t i n g < / K e y > < / D i a g r a m O b j e c t K e y > < D i a g r a m O b j e c t K e y > < K e y > L i n k s \ & l t ; C o l u m n s \ S u m   o f   t a r g e t _ a v g _ p a s s e n g e r _ r a t i n g & g t ; - & l t ; M e a s u r e s \ t a r g e t _ a v g _ p a s s e n g e r _ r a t i n g & g t ; < / K e y > < / D i a g r a m O b j e c t K e y > < D i a g r a m O b j e c t K e y > < K e y > L i n k s \ & l t ; C o l u m n s \ S u m   o f   t a r g e t _ a v g _ p a s s e n g e r _ r a t i n g & g t ; - & l t ; M e a s u r e s \ t a r g e t _ a v g _ p a s s e n g e r _ r a t i n g & g t ; \ C O L U M N < / K e y > < / D i a g r a m O b j e c t K e y > < D i a g r a m O b j e c t K e y > < K e y > L i n k s \ & l t ; C o l u m n s \ S u m   o f   t a r g e t _ a v g _ p a s s e n g e r _ r a t i n g & g t ; - & l t ; M e a s u r e s \ t a r g e t _ a v g _ p a s s e n g e r _ r a t i n g & g t ; \ M E A S U R E < / K e y > < / D i a g r a m O b j e c t K e y > < D i a g r a m O b j e c t K e y > < K e y > L i n k s \ & l t ; C o l u m n s \ A v e r a g e   o f   t a r g e t _ a v g _ p a s s e n g e r _ r a t i n g & g t ; - & l t ; M e a s u r e s \ t a r g e t _ a v g _ p a s s e n g e r _ r a t i n g & g t ; < / K e y > < / D i a g r a m O b j e c t K e y > < D i a g r a m O b j e c t K e y > < K e y > L i n k s \ & l t ; C o l u m n s \ A v e r a g e   o f   t a r g e t _ a v g _ p a s s e n g e r _ r a t i n g & g t ; - & l t ; M e a s u r e s \ t a r g e t _ a v g _ p a s s e n g e r _ r a t i n g & g t ; \ C O L U M N < / K e y > < / D i a g r a m O b j e c t K e y > < D i a g r a m O b j e c t K e y > < K e y > L i n k s \ & l t ; C o l u m n s \ A v e r a g e   o f   t a r g e t _ a v g _ p a s s e n g e r _ r a t i n g & g t ; - & l t ; M e a s u r e s \ t a r g e t _ a v g _ p a s s e n g e r _ r a t i n g & g t ; \ M E A S U R E 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 t a r g e t _ a v g _ p a s s e n g e r _ r a t i n g < / K e y > < / a : K e y > < a : V a l u e   i : t y p e = " M e a s u r e G r i d N o d e V i e w S t a t e " > < C o l u m n > 1 < / C o l u m n > < L a y e d O u t > t r u e < / L a y e d O u t > < W a s U I I n v i s i b l e > t r u e < / W a s U I I n v i s i b l e > < / a : V a l u e > < / a : K e y V a l u e O f D i a g r a m O b j e c t K e y a n y T y p e z b w N T n L X > < a : K e y V a l u e O f D i a g r a m O b j e c t K e y a n y T y p e z b w N T n L X > < a : K e y > < K e y > M e a s u r e s \ S u m   o f   t a r g e t _ a v g _ p a s s e n g e r _ r a t i n g \ T a g I n f o \ F o r m u l a < / K e y > < / a : K e y > < a : V a l u e   i : t y p e = " M e a s u r e G r i d V i e w S t a t e I D i a g r a m T a g A d d i t i o n a l I n f o " / > < / a : K e y V a l u e O f D i a g r a m O b j e c t K e y a n y T y p e z b w N T n L X > < a : K e y V a l u e O f D i a g r a m O b j e c t K e y a n y T y p e z b w N T n L X > < a : K e y > < K e y > M e a s u r e s \ S u m   o f   t a r g e t _ a v g _ p a s s e n g e r _ r a t i n g \ T a g I n f o \ V a l u e < / K e y > < / a : K e y > < a : V a l u e   i : t y p e = " M e a s u r e G r i d V i e w S t a t e I D i a g r a m T a g A d d i t i o n a l I n f o " / > < / a : K e y V a l u e O f D i a g r a m O b j e c t K e y a n y T y p e z b w N T n L X > < a : K e y V a l u e O f D i a g r a m O b j e c t K e y a n y T y p e z b w N T n L X > < a : K e y > < K e y > M e a s u r e s \ A v e r a g e   o f   t a r g e t _ a v g _ p a s s e n g e r _ r a t i n g < / K e y > < / a : K e y > < a : V a l u e   i : t y p e = " M e a s u r e G r i d N o d e V i e w S t a t e " > < C o l u m n > 1 < / C o l u m n > < L a y e d O u t > t r u e < / L a y e d O u t > < W a s U I I n v i s i b l e > t r u e < / W a s U I I n v i s i b l e > < / a : V a l u e > < / a : K e y V a l u e O f D i a g r a m O b j e c t K e y a n y T y p e z b w N T n L X > < a : K e y V a l u e O f D i a g r a m O b j e c t K e y a n y T y p e z b w N T n L X > < a : K e y > < K e y > M e a s u r e s \ A v e r a g e   o f   t a r g e t _ a v g _ p a s s e n g e r _ r a t i n g \ T a g I n f o \ F o r m u l a < / K e y > < / a : K e y > < a : V a l u e   i : t y p e = " M e a s u r e G r i d V i e w S t a t e I D i a g r a m T a g A d d i t i o n a l I n f o " / > < / a : K e y V a l u e O f D i a g r a m O b j e c t K e y a n y T y p e z b w N T n L X > < a : K e y V a l u e O f D i a g r a m O b j e c t K e y a n y T y p e z b w N T n L X > < a : K e y > < K e y > M e a s u r e s \ A v e r a g e   o f   t a r g e t _ a v g _ p a s s e n g e r _ r a t i n g \ T a g I n f o \ V a l u e < / K e y > < / a : K e y > < a : V a l u e   i : t y p e = " M e a s u r e G r i d V i e w S t a t e I D i a g r a m T a g A d d i t i o n a l I n f o " / > < / a : K e y V a l u e O f D i a g r a m O b j e c t K e y a n y T y p e z b w N T n L X > < a : K e y V a l u e O f D i a g r a m O b j e c t K e y a n y T y p e z b w N T n L X > < a : K e y > < K e y > C o l u m n s \ c i t y _ i d < / K e y > < / a : K e y > < a : V a l u e   i : t y p e = " M e a s u r e G r i d N o d e V i e w S t a t e " > < L a y e d O u t > t r u e < / L a y e d O u t > < / a : V a l u e > < / a : K e y V a l u e O f D i a g r a m O b j e c t K e y a n y T y p e z b w N T n L X > < a : K e y V a l u e O f D i a g r a m O b j e c t K e y a n y T y p e z b w N T n L X > < a : K e y > < K e y > C o l u m n s \ t a r g e t _ a v g _ p a s s e n g e r _ r a t i n g < / K e y > < / a : K e y > < a : V a l u e   i : t y p e = " M e a s u r e G r i d N o d e V i e w S t a t e " > < C o l u m n > 1 < / C o l u m n > < L a y e d O u t > t r u e < / L a y e d O u t > < / a : V a l u e > < / a : K e y V a l u e O f D i a g r a m O b j e c t K e y a n y T y p e z b w N T n L X > < a : K e y V a l u e O f D i a g r a m O b j e c t K e y a n y T y p e z b w N T n L X > < a : K e y > < K e y > L i n k s \ & l t ; C o l u m n s \ S u m   o f   t a r g e t _ a v g _ p a s s e n g e r _ r a t i n g & g t ; - & l t ; M e a s u r e s \ t a r g e t _ a v g _ p a s s e n g e r _ r a t i n g & g t ; < / K e y > < / a : K e y > < a : V a l u e   i : t y p e = " M e a s u r e G r i d V i e w S t a t e I D i a g r a m L i n k " / > < / a : K e y V a l u e O f D i a g r a m O b j e c t K e y a n y T y p e z b w N T n L X > < a : K e y V a l u e O f D i a g r a m O b j e c t K e y a n y T y p e z b w N T n L X > < a : K e y > < K e y > L i n k s \ & l t ; C o l u m n s \ S u m   o f   t a r g e t _ a v g _ p a s s e n g e r _ r a t i n g & g t ; - & l t ; M e a s u r e s \ t a r g e t _ a v g _ p a s s e n g e r _ r a t i n g & g t ; \ C O L U M N < / K e y > < / a : K e y > < a : V a l u e   i : t y p e = " M e a s u r e G r i d V i e w S t a t e I D i a g r a m L i n k E n d p o i n t " / > < / a : K e y V a l u e O f D i a g r a m O b j e c t K e y a n y T y p e z b w N T n L X > < a : K e y V a l u e O f D i a g r a m O b j e c t K e y a n y T y p e z b w N T n L X > < a : K e y > < K e y > L i n k s \ & l t ; C o l u m n s \ S u m   o f   t a r g e t _ a v g _ p a s s e n g e r _ r a t i n g & g t ; - & l t ; M e a s u r e s \ t a r g e t _ a v g _ p a s s e n g e r _ r a t i n g & g t ; \ M E A S U R E < / K e y > < / a : K e y > < a : V a l u e   i : t y p e = " M e a s u r e G r i d V i e w S t a t e I D i a g r a m L i n k E n d p o i n t " / > < / a : K e y V a l u e O f D i a g r a m O b j e c t K e y a n y T y p e z b w N T n L X > < a : K e y V a l u e O f D i a g r a m O b j e c t K e y a n y T y p e z b w N T n L X > < a : K e y > < K e y > L i n k s \ & l t ; C o l u m n s \ A v e r a g e   o f   t a r g e t _ a v g _ p a s s e n g e r _ r a t i n g & g t ; - & l t ; M e a s u r e s \ t a r g e t _ a v g _ p a s s e n g e r _ r a t i n g & g t ; < / K e y > < / a : K e y > < a : V a l u e   i : t y p e = " M e a s u r e G r i d V i e w S t a t e I D i a g r a m L i n k " / > < / a : K e y V a l u e O f D i a g r a m O b j e c t K e y a n y T y p e z b w N T n L X > < a : K e y V a l u e O f D i a g r a m O b j e c t K e y a n y T y p e z b w N T n L X > < a : K e y > < K e y > L i n k s \ & l t ; C o l u m n s \ A v e r a g e   o f   t a r g e t _ a v g _ p a s s e n g e r _ r a t i n g & g t ; - & l t ; M e a s u r e s \ t a r g e t _ a v g _ p a s s e n g e r _ r a t i n g & g t ; \ C O L U M N < / K e y > < / a : K e y > < a : V a l u e   i : t y p e = " M e a s u r e G r i d V i e w S t a t e I D i a g r a m L i n k E n d p o i n t " / > < / a : K e y V a l u e O f D i a g r a m O b j e c t K e y a n y T y p e z b w N T n L X > < a : K e y V a l u e O f D i a g r a m O b j e c t K e y a n y T y p e z b w N T n L X > < a : K e y > < K e y > L i n k s \ & l t ; C o l u m n s \ A v e r a g e   o f   t a r g e t _ a v g _ p a s s e n g e r _ r a t i n g & g t ; - & l t ; M e a s u r e s \ t a r g e t _ a v g _ p a s s e n g e r _ r a t i n g & g t ; \ M E A S U R E < / K e y > < / a : K e y > < a : V a l u e   i : t y p e = " M e a s u r e G r i d V i e w S t a t e I D i a g r a m L i n k E n d p o i n t " / > < / a : K e y V a l u e O f D i a g r a m O b j e c t K e y a n y T y p e z b w N T n L X > < / V i e w S t a t e s > < / D i a g r a m M a n a g e r . S e r i a l i z a b l e D i a g r a m > < / A r r a y O f D i a g r a m M a n a g e r . S e r i a l i z a b l e D i a g r a m > ] ] > < / C u s t o m C o n t e n t > < / G e m i n i > 
</file>

<file path=customXml/item22.xml>��< ? x m l   v e r s i o n = " 1 . 0 "   e n c o d i n g = " U T F - 1 6 " ? > < G e m i n i   x m l n s = " h t t p : / / g e m i n i / p i v o t c u s t o m i z a t i o n / 6 2 3 0 b c 1 5 - 1 c e 8 - 4 c 0 8 - a 4 f 8 - 9 a 6 d b 8 c b 7 c 0 b " > < 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C a l c u l a t e d F i e l d s > < S A H o s t H a s h > 0 < / S A H o s t H a s h > < G e m i n i F i e l d L i s t V i s i b l e > T r u e < / G e m i n i F i e l d L i s t V i s i b l e > < / S e t t i n g s > ] ] > < / C u s t o m C o n t e n t > < / G e m i n i > 
</file>

<file path=customXml/item23.xml>��< ? x m l   v e r s i o n = " 1 . 0 "   e n c o d i n g = " U T F - 1 6 " ? > < G e m i n i   x m l n s = " h t t p : / / g e m i n i / p i v o t c u s t o m i z a t i o n / d 0 3 2 4 0 5 3 - c 0 2 4 - 4 1 2 5 - 9 3 6 9 - 8 7 9 3 f 7 9 7 0 f b 7 " > < 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24.xml>��< ? x m l   v e r s i o n = " 1 . 0 "   e n c o d i n g = " U T F - 1 6 " ? > < G e m i n i   x m l n s = " h t t p : / / g e m i n i / p i v o t c u s t o m i z a t i o n / a b 3 0 1 f e e - c 9 1 e - 4 d f 3 - b 0 8 4 - 3 1 4 4 c 7 8 d 6 3 c 4 " > < 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25.xml>��< ? x m l   v e r s i o n = " 1 . 0 "   e n c o d i n g = " U T F - 1 6 " ? > < G e m i n i   x m l n s = " h t t p : / / g e m i n i / p i v o t c u s t o m i z a t i o n / 0 9 5 6 0 4 0 6 - c f 7 9 - 4 e a e - 9 6 4 9 - 4 6 d 6 c 3 7 4 e 7 d e " > < 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26.xml>��< ? x m l   v e r s i o n = " 1 . 0 "   e n c o d i n g = " U T F - 1 6 " ? > < G e m i n i   x m l n s = " h t t p : / / g e m i n i / p i v o t c u s t o m i z a t i o n / 1 6 5 6 f 7 1 f - 5 6 c b - 4 1 f 7 - b 0 0 e - 7 c e 8 3 b 0 9 3 9 7 2 " > < 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27.xml>��< ? x m l   v e r s i o n = " 1 . 0 "   e n c o d i n g = " U T F - 1 6 " ? > < G e m i n i   x m l n s = " h t t p : / / g e m i n i / p i v o t c u s t o m i z a t i o n / e 1 8 a 8 d 4 9 - c 5 d e - 4 f 2 d - b 8 e 3 - 5 e 3 1 7 3 b 6 b a d 5 " > < 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28.xml>��< ? x m l   v e r s i o n = " 1 . 0 "   e n c o d i n g = " U T F - 1 6 " ? > < G e m i n i   x m l n s = " h t t p : / / g e m i n i / p i v o t c u s t o m i z a t i o n / 8 d 4 a 3 1 7 7 - c 7 f d - 4 e 8 a - a 7 3 c - d 1 7 5 5 8 4 9 f 2 1 5 " > < 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29.xml>��< ? x m l   v e r s i o n = " 1 . 0 "   e n c o d i n g = " U T F - 1 6 " ? > < G e m i n i   x m l n s = " h t t p : / / g e m i n i / p i v o t c u s t o m i z a t i o n / e d d e 3 c 5 c - d e 5 a - 4 a 8 e - 9 1 9 a - 5 2 9 d 4 8 9 2 8 1 6 8 " > < 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 c i t y _ t a r g e t _ p a s s e n g e r _ r a t i n g _ f 6 d a c 2 8 7 - 0 a e a - 4 d e e - b e 1 3 - a 4 3 1 a c 0 a 4 c f 4 < / K e y > < V a l u e   x m l n s : a = " h t t p : / / s c h e m a s . d a t a c o n t r a c t . o r g / 2 0 0 4 / 0 7 / M i c r o s o f t . A n a l y s i s S e r v i c e s . C o m m o n " > < a : H a s F o c u s > t r u e < / a : H a s F o c u s > < a : S i z e A t D p i 9 6 > 1 4 3 < / a : S i z e A t D p i 9 6 > < a : V i s i b l e > t r u e < / a : V i s i b l e > < / V a l u e > < / K e y V a l u e O f s t r i n g S a n d b o x E d i t o r . M e a s u r e G r i d S t a t e S c d E 3 5 R y > < K e y V a l u e O f s t r i n g S a n d b o x E d i t o r . M e a s u r e G r i d S t a t e S c d E 3 5 R y > < K e y > m o n t h l y _ t a r g e t _ n e w _ p a s s e n g e r s _ c 2 e 3 d d 3 c - c f 3 6 - 4 5 3 5 - 9 6 4 2 - 9 0 2 d c b 4 0 9 8 9 3 < / K e y > < V a l u e   x m l n s : a = " h t t p : / / s c h e m a s . d a t a c o n t r a c t . o r g / 2 0 0 4 / 0 7 / M i c r o s o f t . A n a l y s i s S e r v i c e s . C o m m o n " > < a : H a s F o c u s > f a l s e < / a : H a s F o c u s > < a : S i z e A t D p i 9 6 > 1 4 3 < / a : S i z e A t D p i 9 6 > < a : V i s i b l e > t r u e < / a : V i s i b l e > < / V a l u e > < / K e y V a l u e O f s t r i n g S a n d b o x E d i t o r . M e a s u r e G r i d S t a t e S c d E 3 5 R y > < K e y V a l u e O f s t r i n g S a n d b o x E d i t o r . M e a s u r e G r i d S t a t e S c d E 3 5 R y > < K e y > d i m _ c i t y _ d 6 e a 1 d f f - 8 c f f - 4 c b 3 - b 0 b 7 - a d a 5 c a 9 9 1 1 c 2 < / K e y > < V a l u e   x m l n s : a = " h t t p : / / s c h e m a s . d a t a c o n t r a c t . o r g / 2 0 0 4 / 0 7 / M i c r o s o f t . A n a l y s i s S e r v i c e s . C o m m o n " > < a : H a s F o c u s > f a l s e < / a : H a s F o c u s > < a : S i z e A t D p i 9 6 > 1 4 3 < / a : S i z e A t D p i 9 6 > < a : V i s i b l e > t r u e < / a : V i s i b l e > < / V a l u e > < / K e y V a l u e O f s t r i n g S a n d b o x E d i t o r . M e a s u r e G r i d S t a t e S c d E 3 5 R y > < K e y V a l u e O f s t r i n g S a n d b o x E d i t o r . M e a s u r e G r i d S t a t e S c d E 3 5 R y > < K e y > d i m _ d a t e _ d 9 1 0 6 0 5 2 - 1 0 8 2 - 4 c 1 1 - 8 8 3 8 - b 9 d 1 0 2 5 f 6 4 b 0 < / K e y > < V a l u e   x m l n s : a = " h t t p : / / s c h e m a s . d a t a c o n t r a c t . o r g / 2 0 0 4 / 0 7 / M i c r o s o f t . A n a l y s i s S e r v i c e s . C o m m o n " > < a : H a s F o c u s > f a l s e < / a : H a s F o c u s > < a : S i z e A t D p i 9 6 > 1 4 3 < / a : S i z e A t D p i 9 6 > < a : V i s i b l e > t r u e < / a : V i s i b l e > < / V a l u e > < / K e y V a l u e O f s t r i n g S a n d b o x E d i t o r . M e a s u r e G r i d S t a t e S c d E 3 5 R y > < K e y V a l u e O f s t r i n g S a n d b o x E d i t o r . M e a s u r e G r i d S t a t e S c d E 3 5 R y > < K e y > d i m _ r e p e a t _ t r i p _ d i s t r i b u t i o n _ 7 4 3 2 2 e 2 9 - 4 1 6 4 - 4 f 0 a - 8 5 8 e - c 5 5 0 7 8 4 d 5 6 e d < / 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30.xml>��< ? x m l   v e r s i o n = " 1 . 0 "   e n c o d i n g = " U T F - 1 6 " ? > < G e m i n i   x m l n s = " h t t p : / / g e m i n i / p i v o t c u s t o m i z a t i o n / 3 a 3 3 1 6 7 a - f a c f - 4 d d 0 - 9 3 9 b - 2 3 9 5 a 6 5 4 a 4 d 6 " > < 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 T r u e 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31.xml>��< ? x m l   v e r s i o n = " 1 . 0 "   e n c o d i n g = " U T F - 1 6 " ? > < G e m i n i   x m l n s = " h t t p : / / g e m i n i / p i v o t c u s t o m i z a t i o n / 4 7 1 3 3 e 7 1 - b e 7 2 - 4 2 9 3 - 8 4 1 c - 2 2 2 7 6 9 5 1 6 d 2 7 " > < 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 T r u e < / V i s i b l e > < / i t e m > < i t e m > < M e a s u r e N a m e > r e p e a t   p a s s e n g e r   r a t e < / M e a s u r e N a m e > < D i s p l a y N a m e > r e p e a t   p a s s e n g e r   r a t e < / D i s p l a y N a m e > < V i s i b l e > T r u e < / V i s i b l e > < / i t e m > < / C a l c u l a t e d F i e l d s > < S A H o s t H a s h > 0 < / S A H o s t H a s h > < G e m i n i F i e l d L i s t V i s i b l e > T r u e < / G e m i n i F i e l d L i s t V i s i b l e > < / S e t t i n g s > ] ] > < / C u s t o m C o n t e n t > < / G e m i n i > 
</file>

<file path=customXml/item32.xml>��< ? x m l   v e r s i o n = " 1 . 0 "   e n c o d i n g = " U T F - 1 6 " ? > < G e m i n i   x m l n s = " h t t p : / / g e m i n i / p i v o t c u s t o m i z a t i o n / 4 c 4 0 4 f e 5 - 0 a b c - 4 5 d 6 - 9 e e e - f 6 3 5 b 4 2 3 9 c b f " > < 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33.xml>��< ? x m l   v e r s i o n = " 1 . 0 "   e n c o d i n g = " U T F - 1 6 " ? > < G e m i n i   x m l n s = " h t t p : / / g e m i n i / p i v o t c u s t o m i z a t i o n / 3 2 2 0 4 c b b - b 2 4 6 - 4 7 3 5 - 9 7 d 0 - 8 a 3 5 7 1 9 4 6 a 9 7 " > < 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34.xml>��< ? x m l   v e r s i o n = " 1 . 0 "   e n c o d i n g = " U T F - 1 6 " ? > < G e m i n i   x m l n s = " h t t p : / / g e m i n i / p i v o t c u s t o m i z a t i o n / 0 6 f 6 4 c 4 1 - a 3 6 d - 4 1 1 7 - a e 6 e - d d 5 4 f 8 f f 5 f f 9 " > < 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35.xml>��< ? x m l   v e r s i o n = " 1 . 0 "   e n c o d i n g = " U T F - 1 6 " ? > < G e m i n i   x m l n s = " h t t p : / / g e m i n i / p i v o t c u s t o m i z a t i o n / a 6 9 d 6 2 8 b - 7 3 1 b - 4 f 3 c - a e 3 a - 8 d c 7 f 8 1 7 7 2 3 f " > < 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36.xml>��< ? x m l   v e r s i o n = " 1 . 0 "   e n c o d i n g = " U T F - 1 6 " ? > < G e m i n i   x m l n s = " h t t p : / / g e m i n i / p i v o t c u s t o m i z a t i o n / 8 b c 6 5 2 b 3 - 8 a a 5 - 4 a 3 f - 8 2 6 8 - c 8 0 f c a 7 1 8 a 2 7 " > < 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 T r u e 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37.xml>��< ? x m l   v e r s i o n = " 1 . 0 "   e n c o d i n g = " U T F - 1 6 " ? > < G e m i n i   x m l n s = " h t t p : / / g e m i n i / p i v o t c u s t o m i z a t i o n / 8 7 9 7 f 2 5 0 - 2 3 0 0 - 4 2 b e - b 8 7 7 - 2 1 1 8 1 7 7 8 f d f 1 " > < 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38.xml>��< ? x m l   v e r s i o n = " 1 . 0 "   e n c o d i n g = " U T F - 1 6 " ? > < G e m i n i   x m l n s = " h t t p : / / g e m i n i / p i v o t c u s t o m i z a t i o n / a d a a 6 2 b 4 - 9 e 4 f - 4 6 5 4 - a d 3 7 - 3 6 5 c 5 1 e e 5 e 2 2 " > < C u s t o m C o n t e n t > < ! [ C D A T A [ < ? x m l   v e r s i o n = " 1 . 0 "   e n c o d i n g = " u t f - 1 6 " ? > < S e t t i n g s > < C a l c u l a t e d F i e l d s > < i t e m > < M e a s u r e N a m e > A v g _ F a r e _ K M < / M e a s u r e N a m e > < D i s p l a y N a m e > A v g _ F a r e _ K M < / D i s p l a y N a m e > < V i s i b l e > F a l s e < / V i s i b l e > < / i t e m > < i t e m > < M e a s u r e N a m e > N e w _ v s _ r e p e a t _ p a s s e n g e r _ t r i p s _ R a t i o < / M e a s u r e N a m e > < D i s p l a y N a m e > N e w _ v s _ r e p e a t _ p a s s e n g e r _ t r i p s _ R a t i o < / D i s p l a y N a m e > < V i s i b l e > F a l s e < / V i s i b l e > < / i t e m > < i t e m > < M e a s u r e N a m e > r e p e a t _ p a s s e n g e r _ r a t e < / M e a s u r e N a m e > < D i s p l a y N a m e > r e p e a t _ p a s s e n g e r _ r a t e < / D i s p l a y N a m e > < V i s i b l e > F a l s e < / V i s i b l e > < / i t e m > < i t e m > < M e a s u r e N a m e > t r i p s   t a g e t   a c h i e v e m e n t < / M e a s u r e N a m e > < D i s p l a y N a m e > t r i p s   t a g e t   a c h i e v e m e n t < / D i s p l a y N a m e > < V i s i b l e > F a l s e < / V i s i b l e > < / i t e m > < i t e m > < M e a s u r e N a m e > P a s s e n g e r   T a r g e t < / M e a s u r e N a m e > < D i s p l a y N a m e > P a s s e n g e r   T a r g e t < / D i s p l a y N a m e > < V i s i b l e > F a l s e < / V i s i b l e > < / i t e m > < i t e m > < M e a s u r e N a m e > r a t i n g   t a r g e t < / M e a s u r e N a m e > < D i s p l a y N a m e > r a t i n g   t a r g e t < / D i s p l a y N a m e > < V i s i b l e > F a l s e < / V i s i b l e > < / i t e m > < i t e m > < M e a s u r e N a m e > r e p e a t   p a s s e n g e r   r a t e < / M e a s u r e N a m e > < D i s p l a y N a m e > r e p e a t   p a s s e n g e r   r a t e < / D i s p l a y N a m e > < V i s i b l e > F a l s e < / V i s i b l e > < / i t e m > < / C a l c u l a t e d F i e l d s > < S A H o s t H a s h > 0 < / S A H o s t H a s h > < G e m i n i F i e l d L i s t V i s i b l e > T r u e < / G e m i n i F i e l d L i s t V i s i b l e > < / S e t t i n g s > ] ] > < / C u s t o m C o n t e n t > < / G e m i n i > 
</file>

<file path=customXml/item39.xml>��< ? x m l   v e r s i o n = " 1 . 0 "   e n c o d i n g = " U T F - 1 6 " ? > < G e m i n i   x m l n s = " h t t p : / / g e m i n i / p i v o t c u s t o m i z a t i o n / S a n d b o x N o n E m p t y " > < C u s t o m C o n t e n t > < ! [ C D A T A [ 1 ] ] > < / C u s t o m C o n t e n t > < / G e m i n i > 
</file>

<file path=customXml/item4.xml>��< ? x m l   v e r s i o n = " 1 . 0 "   e n c o d i n g = " u t f - 1 6 " ? > < V i s u a l i z a t i o n   x m l n s : x s i = " h t t p : / / w w w . w 3 . o r g / 2 0 0 1 / X M L S c h e m a - i n s t a n c e "   x m l n s : x s d = " h t t p : / / w w w . w 3 . o r g / 2 0 0 1 / X M L S c h e m a "   x m l n s = " h t t p : / / m i c r o s o f t . d a t a . v i s u a l i z a t i o n . C l i e n t . E x c e l / 1 . 0 " > < T o u r s > < T o u r   N a m e = " T o u r   1 "   I d = " { 2 B D 8 7 A 5 C - 7 E 6 2 - 4 0 8 A - A 3 E 2 - 3 E B A 7 A 3 A C C 2 3 } "   T o u r I d = " f d d 8 6 3 5 0 - 1 c f c - 4 5 b 0 - 8 d 0 6 - 1 0 f d b e c a 9 3 b d "   X m l V e r = " 6 "   M i n X m l V e r = " 3 " > < D e s c r i p t i o n > S o m e   d e s c r i p t i o n   f o r   t h e   t o u r   g o e s   h e r e < / D e s c r i p t i o n > < I m a g e > i V B O R w 0 K G g o A A A A N S U h E U g A A A N Q A A A B 1 C A Y A A A A 2 n s 9 T A A A A A X N S R 0 I A r s 4 c 6 Q A A A A R n Q U 1 B A A C x j w v 8 Y Q U A A A A J c E h Z c w A A A 4 M A A A O D A V F B H 5 4 A A C u T S U R B V H h e 7 Z 3 5 k x z H d e c / W d X n d M 9 9 A D O D + y Z A A A R A U K T E Q 6 R I a m V J t s O O s H f l W G / s O m L D / 9 l G 7 D q 8 a 8 m y Z Y n 3 B R A H c R C H c G N u Y O 7 p u 6 7 M / S G r q q u P w Q 1 S 0 9 P f Y b K q q 0 9 U 1 r f e e 9 9 8 + V L 8 y 6 c n F W 2 0 0 c Y z g V F / o I 0 2 2 n h y i F 9 / 9 n X b Q r X R x j N C 2 0 K 1 0 c Y z R J t Q b b T x D C F + / d m p t s v 3 P U M I Q T a d Y q i / h + G + b l K J G M m 4 A U o h p U Q p 5 T e J Y R i Y s T h C C K Q C 2 / E o V m x m F p a 5 v 7 B M 2 b L r P 7 6 N 7 x D i N 5 + 3 C f V d w z Q M D u 7 e y s b e T g w U r u s C o J T C t i x M 0 0 Q Y B k r p r n E c B 1 A Y h o k Q Q r / O t u j o y I B P y K C t W D H 6 M y A R T M 7 n u H J 7 H C l l z f e 3 8 f z Q J t R 3 h N 6 u D K 8 d 3 I 1 y X a S U l E s l 4 o k E r u s y P 7 9 A f 3 8 f y 8 v L e J 4 k l 8 + x b e t W p q e n G R 0 d x T B 8 z 1 w p E A L P c z H N m E 8 4 g R C a V M V C g W x n J 0 I I l k o m / V m l L Z p p k s + t c P L 6 N I 5 P 3 j a e D 8 R v P j / d J t R z Q m d H m l f 3 b c a y L F L p N F J K X N f l 3 L k L H D 3 6 U m i B 8 K 3 T a i g W i y w s L L B x 4 0 a W l 5 c Y H B x C C I H r O C j A t m 2 E E S O d S m A Y B s V i k U Q i j m 2 7 G I l O s i m Y y 8 N Q t 0 k 8 Z u J K x V e X b l M s V + q / q o 2 n h P j X L 9 q E e t Y 4 s m c b v e k Y t m O T T K Z w X Z f l 5 W V M 0 w S g s 7 P z k c k U x W L J Q C q Y u n m e n T t 3 s L C w w M D A A J m M d v 0 U 2 o o 5 j k M y m d T H l K J Y L O K 6 L n 1 9 f U g p M U 0 D 0 4 y R S C a 5 M 7 P I 1 b u T t V / U x h O j T a h n B C E E 7 x x 7 E U P a O K 6 L 6 7 r E Y o F b V k u a B x H o 6 v 0 Y A x l F I i a p O A Y b O j 0 A T t 5 0 O L 7 d w D A M h B A 1 7 5 m e n m F k Z L j m W B T R 1 3 u e R 7 F Y p L O z E 9 M 0 i M X i 5 H J 5 E p l O v r h w r e Z 9 b T w + 2 o R 6 B j i + b x s 9 m R S z s 7 N k s 1 n i 8 X i o z O G H P t M 5 g 5 E u T Y 5 m W I 1 k S i n y h Q J d n Z 3 1 T 9 W g V C o j p U e h U G R 4 e G P 9 0 y G i 5 A q E j P m 5 e c q V C r t 3 7 2 L s / i J X x 2 Z q 3 t P G o 0 P 8 6 5 d n m v d k G w 9 F N h l j / + Z B U s k U K y v L d H R k + W I s y 4 9 3 l V F S M j U 1 T f / A I O f P f c N r r 7 2 K b d u M j 0 + w a 9 f O G g L N z c 6 R S i c p F I p Y l k 1 n Z y f X Z m P s H r A Y u z v O i w c P k E q l a r 7 7 Y R g b G 2 f r 1 i 0 N 1 i y K 4 L l g W y 6 X 6 e r q w j R N P r t 4 k 7 L t 1 L 2 j j Y d B / L Z N q M e G Y R i 8 f / w A j m 1 h W R Y l 2 + D k e I o f 7 6 p g C k W l U i G Z T G J b F g k / l s G 3 N k t L S 8 T j M T K Z L H f H x l i Y X w D g y J G X M E 0 T K S W l U o n J y U l 2 7 9 4 d x l 2 P g 0 C G D 1 x O z / N w H Y d c L s / Q B i 1 o R H H 9 + k 1 M U 9 D T 2 8 v g w A C m a W I Y B q V S h Z P X J 1 a 1 n m 0 0 o k 2 o x 8 S h X V u p y E 4 2 d h R R S n F r I c 6 d B Z O Y q d i V v k s 6 m a B i 2 X R 2 D 5 B O w O 3 b t x k Z G Q m F A 3 x i f X v x I p b t U C g U O H L k J Z a X l x k Y H C C b y d Z 8 3 + P C t m 0 S i U T N s X K 5 S M y M E / e P u 6 5 L u V w m F o s h p U Q I Q S a T C V 1 A / J u G Y R j E 4 3 E u 3 B j j 3 n K x 5 j P b a A 7 x 2 y / P t g n 1 i H j 1 4 C E 8 p 4 R X W W Z u d p Y t W 7 f y w b U k w j C I C c m m H s m u w e o g b Y D b t 2 + T z W Y Z H B x E C M H v f / 8 B 7 7 / / L s v L y + T z B T Z v 3 k S l U u b a t R s c P n w o 8 o 2 P j l K p G A 7 0 e p 6 H b V m A Q k p F P B E n H k 9 Q K Z e 0 + i c 0 W a i L q Q C s S o V Y P I 5 h C H + s S x K P J 1 D A x + d v 1 r y 2 j U a I 3 3 7 V J t T D Y A i I d b 1 E x X L Y m F o g q x Z I p V L 0 9 f X y 0 Y 0 U U s F b O y v E z d X F B S k l F y 9 + S 2 9 v L 0 p J S u U y e / f s 4 c y Z M 8 R j C f K F P M l k k s H B Q X b u 3 F H / 9 k e C 4 z j E 4 / H 6 w z U o l 8 u k 0 + n I 4 x L p d A d K K a T n Y d Y p k / G 4 T n O K x W L M z s 5 x 9 X 4 e 1 1 t d X F n v E P / W J t Q D M T L Y x 0 x 5 M 5 7 n 8 O a O M p 9 9 9 j l K e k h M 3 I 3 v h K / b m 7 7 B 0 N A Q n u c x O z u H Y R p s G h 1 F C M H s 7 P 1 w M D a K Y l G 7 U V F 3 M J 8 v c H f s L g s L i / z o h 6 9 x 7 9 5 9 N m w Y o l j I 4 3 k e v X 3 9 C C G q 2 R N P A S l 1 b m A + t 0 I q 3 Y F p m p i m i e f p s S r L s l B m i h N j a d 7 d Y 3 H 6 9 F m M 7 h 3 Y i T R O o a 0 E N o P 4 t 6 + + a R N q F f Q N 7 e f I q I P n e U g p m V m 0 G O q J g 1 J c n I 4 z W z B J x R S v b L G I m 7 W n 8 Z t v z j E w 0 E 9 / f 3 8 N Y Q I o p f j s s y 9 4 6 6 0 3 A J i b m 6 O / v x / 8 + A V g f n 6 e g Y G B m v e t h m K x Q O Y x 4 q 9 g n K x S q R C L m c R i 2 r K 5 r k M 8 n m B l e Z n u n h 4 K + T y n 7 w 9 h G O A 6 L v / p R f j k d p a O t E l p 7 l z 9 x 6 5 7 i H 8 7 0 S Z U M x x / Y R + d C b d K p p k Z H M 9 g 0 8 h g + J q o e 1 f x B C m f V I u L i / T 2 9 j Z Y p A C O 4 3 D x 4 i W O H T s S H r t / f 5 Y N G 4 b C x 5 7 n c f H i J Y 4 c O R w e e x g q 5 R K x e I J Y L F b / F F J 6 G I Z W D A u F A v G Y z p Q Q f r J t q V R s I K R t W x i G S T w e x 1 O C 8 9 M J l G s x 3 B v n z n K G j n S M 8 k K b V F E Y A m i 3 2 v b 6 4 Y M k D A / b t p m Z m a F c L j M 0 N E Q i V i W Q J 2 v v Q w G Z A C Y n p 1 Y l k 5 S S l e W V G j I B L C z M M z l R T Q G y L I s X X 9 x f 8 5 q H I Z X u C M m k l M K q V H B d P Z Y U u J e 2 b S F Q m L E Y Q g j K J X 0 8 E D Q A K p U y A I l E E s / V N x V T K J a K g h U 7 z b X Z O M d G i x R L D v H u Q w 3 n b z 0 3 o / H Q + m 5 H D x w i r s r M z N w L 5 e R k M s n 8 / A J D Q 0 M o P w P C E O H 1 V w M p J Z s 2 j d Y f 5 s q V K 1 y 5 c p V y p c z A Y K 0 b 5 z g O x W K Z T Z s 3 h c c 6 O j q Y n Z v n y y 9 P k M v l K J V K N e 9 5 G I Q Q J F O p 0 J X r 7 O w C n y S Z b G d I v H S H l s s B y v 5 3 5 H M r W B W d O J t M p X A d h 0 q 5 z A + 2 W O G / / + u 7 c X 6 0 t Y R l S 9 I 9 L z S c x / X a j C b H 1 m 3 L D L 7 E m T u S 0 2 O C 0 Y 1 9 5 P N 5 0 h 1 a A R N i d Q U v C s M w m J q a r j k 2 N T X F / v 3 7 2 b / / B T I R S 4 C v u t 2 7 d 4 / j x 4 / V H A c Y H R n G M A 0 6 O j p I J p N 8 8 f k X L C 8 v 1 7 / s s R A M + t Z D C E G 6 o 4 O V 5 S U G B j e Q 9 D M z P M 8 j n k i Q T K W I U + K d 3 R W U U n h S M b 4 o U N K l Y J l s 3 b S 7 4 X y u x / b 0 U l G L I D t 4 g F z B Q X k O L w z k U U r p w U 7 8 u U a + y / Q w / N M / / T N S S i 5 d v s z 5 8 x e Y n p 5 m Z G S k / m X g C x H L y 8 t s 3 r y 5 / q k Q y 0 v L 3 L 1 7 F 9 M 0 e f 2 N 1 8 l m s 3 z y 6 W c s L S 2 F E w c D o p d 9 q x I g X y g w N z f H 3 P w 8 n i 9 1 i 5 p X 1 M K x b b q 6 e y i X q 9 b Q N P W k x k q 5 T D K Z Q q B 4 Z 5 c m 1 a 0 F E 9 d T x A 2 X z T 0 e w 0 N 7 a j 5 v P U L 8 7 u S 5 h 9 9 2 W x z Z v u 3 k K x l s x 2 W T v E A + n 6 e r u 4 u d O / R 4 k O M 4 f H s n x / D G Q T b 6 2 d + r Y X Z 2 l u X l F f b s 2 V 3 / F P g u 4 V d f n c A w D A 4 f P t R U A a y H l J L p 6 W k W F 5 c w h G D D x g 3 0 9 f V R K p W Y n Z t j Z n q G X C 7 H e + + 9 y + L i E q f P n O X I S 4 c Z H R 2 h V C p R L B a 5 O z Y B S r J p d J i u z k 4 y v g s Y f L 6 + a W i l 0 H U c L K t C J t u J 4 z j h d A 9 t q Q X 5 X I 5 l 2 c u N u Q T 4 2 R U H R z w c K b h 7 b x 7 h P Z 0 V X c s Q v z t 5 f l 0 T y o i l c B O 7 c B y H 7 e Z V t m 7 V 1 m J p a Z l M p o N y u c z 1 l T 6 W y z E 2 d n m 8 u P H h C a N f f n m C 1 1 7 7 Q d O x o j / 8 4 S P e f f f t V U W L R 0 G l U u H 6 9 Z v k c i t k s 1 m u / f E 6 m 7 d s R g h F R 0 c G M x Y j n U q R S i U Z H R 3 l 8 u X L Z D I Z U q k 0 6 X S K b D Y b 5 g 0 a h k G 5 X M I 0 D B z H p c N P Q a o f A L Z t S 4 s U v u o Z j y f 4 6 G b K n 0 Q s i J k C M F D K I + m u 3 4 w K 8 b u v 1 z e h R P Y Q x 4 b z / P H y O b q 7 u t i y p e p + O Y 6 D E I J r 9 w 2 m C 2 k M A a / v s E i Y C g V 8 M 5 n g 2 K b a o i i 3 b t 5 C G I I d v n W r x + L i I l a l w v A q b u C T 4 O q V q w w O D X D y 1 D l + 9 t O f 1 M y Z 8 j y P 2 7 f v s H v 3 L v B z / Q r 5 P H 3 + m J d S i k I + R y q Z I h 5 N 5 J U S E b k h l I p F O o K J j E o i h M F i y e T c l M 4 P F O F g s 0 J 5 L m n u h O 9 d T 2 i 8 h a 4 j v L J z m D e 3 5 U n F P D a N j t a Q S S l F L B b D N E 2 2 D u j T J B V 8 d i v J h z d S / O Z s B c f T F 2 2 u o p 9 f W c m x d d s 2 O g Z 3 8 e m t J B / f T P H B 9 d p p F 3 1 9 f X z 2 + Z c 1 x 5 4 W E 5 N T d H R k 2 H n 0 Z 0 g p K R a L / O t v / x 2 A X C 5 f M z / q 8 8 + / o L e v L 3 w s h K C z q 7 u G T A D C M K h U K j i O v m E E Z M I n 6 f z c L E W r a m W V U h h I H a U J g 7 J a P S 5 s Z Y j / + P r C u r R Q x w / u I y N s C h U X 6 S m S M V 2 u K 0 B 0 v + w K y r b g m 0 n / b g x k l 7 8 i 3 / P D 8 D X 4 7 2 n m y h k C E u 4 c y e J N O t I J t m z Z Q u d D J g w + D p R S X L j w L a X u 4 x z b X O H s 1 y c Z 2 j C E l J L r 1 2 / w i 1 / 8 W f j a / / v / f s 3 o y A i v v P J y z W c A L C 3 M Y 8 Z i d H R k U B D m B R b y O b K d X e E 2 + H e e H E t S t K v 3 Z C E E p i G Q S i F d h 4 T I k x B L k W 9 o f a x L 2 T w W M 8 g a O q X o 0 n Q M 0 1 i d T A B u p c D p 2 z p 2 6 k p L D v d P c e z o Y U y j 9 n X N y I R v 2 V R y g C N H j z C 6 4 + A z J R P + 9 5 b L J X 6 4 3 e J + P k 6 2 f 5 S O j j S 5 X J 6 f / e y n N a / 9 y 7 / 4 J Q c P H u D 2 7 U a X r L d / A D M W x z B 1 d k S A b G c X t m 2 T 7 e z C d Z x Q e h / M e g 3 n T U q l T 7 I w q H j p h n P f 6 m 1 d u n y v 7 9 8 e B t c L R Y E p V i c T Q G c 2 Q 3 r h K 9 7 Z V e L l 0 Q o C i M V M 3 t 5 l c W T U R t S / o Q k s V 3 A v b 9 K T 1 l J 3 0 R Y U r G d z + i e X T B b i + / l 2 S j K x b D J r 7 K G v v 5 / p 6 e k G Y U Q I Q T q d 5 v 7 s L L Z t o 5 T i y y 9 P c O b M W T 7 7 / A v m 5 + Y 5 f f p M w 0 C y 4 Y 9 k x + J x 4 v E 4 t m 0 x u a x T m Y 5 v t s L X q c B S G w Z g k L M 2 h M + t B 4 j f n 7 r Y e A W 1 M P Z s G W Z D Z 8 I n l O K D 6 0 l + s l u n 2 j Q j U 4 B i s Y j j u p R L Z Q Y G + s M 7 u C v h k 5 u P N j 3 d F I q 3 d + u L 7 5 N b K X 6 8 8 + n L e H 1 6 K x n G c l H Y K 1 O 8 v E 0 y N F j N P Y x C K c X V P 1 7 j 4 s V L j I 4 O U y 6 V e P / 9 9 8 L n z 5 4 9 z 9 G j h 1 H K w D B 0 d o Q Q g r I j W C o Z 5 C 2 D C Z 9 Q P 9 l d 4 c M b q d B C C z 8 / U E k X 1 7 b p S c 1 j i A c P N 7 Q K x O 9 P r y 9 C H d + x g W R S y 7 + L J c G Z 8 T j v 7 t E X 9 o M I F e D K 5 S v s P 1 D N s a s X H R 4 H w f c + K S x X 8 P n t W j E h i o Q J b + y o 0 M w T l V I y P j 5 O P J 5 g a G g Q p S Q X L 1 6 i r 6 + X H T t 2 I B X 8 5 m y R T F c / I 9 k K 6 W S M u 0 s x v C Z F a E e 6 P a Z X 9 A B w A C G 0 U u j Y F t K z G c g u 1 r y n V f F s f I 4 1 g j c O 7 S X t F 5 y U U n F 5 p p q V / S h k U k o x O K Q z w u e L x l O R 6 W n x 0 Y 3 U A 8 k E Y H v w 8 c 0 U u U o t o 0 6 c O M k n n 3 z K 8 P A w l y 5 d p l Q q k 0 g k e f n l Y 6 T T a V Z y O W 7 N x 8 h 0 a W l 9 t p x c l U w A 0 y v a U t X G U w B C l 5 R G s F L q q b 6 h h b F u C C U E O G U 9 S e / G n W l O n T q N Y 5 X Z 2 e 8 8 l E x K K W 7 c u M n U 1 B S D f m L r e X / 8 5 b u G V N o q 1 i W 7 r w q p 4 H 6 + W u h F S k k + X + S d d 9 4 m m U z y 0 5 + + x 4 U L F y F 0 A 6 / T k U 4 z t l S 9 2 e w d d J / M P R W A M B D C o O K s w s Y W g y F Y H 3 + v H 9 z L 1 N Q 0 p V K J n V s 3 8 s o r L + M a H S y V m 9 9 T l F + h 6 M S J E 8 z N z b N 7 9 y 4 2 b d L Z 4 B 8 + I 8 v k y i a + 2 C p Q C l Y q B h / d e P z v j p L D M A w 2 b B i s u Y m U S i V + 9 7 v f c + 7 c e W K m y d T U N A O p q i j R k 5 Z 4 j 0 j g 2 p u T r r u u / 2 e w X O h o 6 J e W + / v D m W 8 f 8 V S t b b y x f y t S S j x P S 7 1 K K d 9 l U / x k d + 3 d d 3 5 + D s d x G R r S Y z l K K R K J B E X b 4 M x E v K k I 8 C T 4 w V a b z u S j 3 b n n i 8 Z T W c V 3 9 1 T w p B 4 T U y i + O X u O l 1 8 + C v 7 M 4 L 6 + P p 1 Z H o / z 9 d e n 6 O n p Y V q 8 g M e D a 1 S s h m q m h o v n O r i O h e f a j P Y / 3 j S U t Y b m t + c W w 0 h / D 8 V i M S S H b v V 3 U z 2 p r 1 Q q 0 9 v b x / D w M K Z p E o v F m J u f 5 + x k g h N 3 E 8 + M T A D X Z x t n 1 t b j 2 m y M D 6 6 n n o p M c U O R K x v M F U 0 + v J H i k 5 t p 9 u / f x 5 2 7 d w E Y G B g I S 4 Y B Z L N Z 9 u 7 d Q 1 f + F O n 4 o 6 t z b / p p W Q G U U g i h 0 6 C E M A B B r v j w f / N a x r q Y Y L h n p I 9 0 O l 1 D o D t 3 9 M C m U n D l y l V W V l b A v 6 N G i 0 t + M 5 n k S n 4 7 S 6 V n f + 9 Z z d 2 M Y m L 5 6 S 9 A R w p O T S S 4 N K M J I x U s L C 7 R H 0 l B i u L A g f 3 8 / j / + w L F j x / A m P i Y V f z Q n 5 s p s n D d 2 6 m E B p Z Q + + w L d D 0 K 3 l U J j / 7 R S M / x / Z 8 u 2 / s 4 M M z P 3 Q j I p p V h Z W W H H j u 3 o r l b s 2 b O b 7 u 5 u k s l k T R Z D x R E s l R u L 8 z 9 L B B f 5 d 4 2 C z O A 1 W Y j N d V 0 c x 2 b / g R d w H J c 9 e 3 b x 6 u Z H m w u W i k n c q A U X I s x G D / 6 U T + j 6 f m q V 9 v B b 5 B r H w Z 0 j D A 4 O h K 4 e g G 1 r Z c 8 0 w D R 1 y e I o V s o G H 9 5 I 8 c W d B 8 v S z w L 3 C 8 + 3 C 8 Q q 9 4 I l O c T i 4 p K / O q J G o V D g 9 u 0 7 z M 0 t M D e 3 w B / + 8 C H j 4 5 O 4 r s s e v 4 D n g z C T M y n Z 1 S 8 M r B T 4 P 0 T o u / j U v f A l L Y f W d / k 8 v W J g Q C Y p J b l c j q t X / 0 h H 3 C N Z V z r 8 9 E S C 0 x M J f x z l + U M p f d d + X l j t 0 0 u 2 Q V f / K P l C I R x P m 5 t f Y N e u n S S 6 R z h y 5 D A / + 9 n 7 v P L K M e b n F 9 j S + 3 B C e V J w d 6 n u h P p E E v o B C I H r q c Z + a p H W 0 i 7 f l g 3 9 5 H J 6 O n v Q l p a W G R k Z Z t + + v Y w Y t 8 N + / 3 Y 6 z g f X U 6 w 0 i W u i g f b z w N 2 F 5 n H S q f E n F y L w u 1 g q U X 8 4 x F Q h w 4 X z e g z q g + s p p t V O x s f H G c g o 8 h X t 6 j q O y 9 z c X P 1 b V 4 X j Q V d K M Z g N 3 E n / 3 I V 1 0 w U K g e v q O h 2 t 1 h q v n h b C l q E e 0 u l U j R g h h C C V 0 n l n i 4 t L z M x M 8 8 H 1 F P c L t X f W e O S h / Q y V v W a 4 t Q q h o l M j n g f y l s H S s h Z j A M p O j C t 3 9 f T 1 V F w y O z v L 6 V O n O R B J t X o Y l s s m u Y p g r m A g m p y 2 w F a N T b X m a v U t 7 f I V l h d D M l m W R T 6 f R 6 S q y l Y s n i D T U 7 s 4 W d x Q v L F D F 9 r / L r F Q r C W P 4 + m A / m n w s L c L e 5 G R F 9 + v O Z Y Y e Z U b c z H y K 4 u c / P o U o 5 s 2 k U g k + H b 6 8 a 3 l l h 5 X 9 0 X 0 H y I A I f y 6 h o 1 9 t t b b 8 7 0 F f o / I p B I Y h h m 6 e t e u X a d U K t O d r n b u + N g Y 8 Z h J w l Q c G n F 4 d 0 + F t 3 Z Z J G P q m Y 4 3 P Q p u 1 1 m p E 3 c T z 9 3 V X F h c w R L d D T U G x 5 Z i f D X R y Z / / 8 h d s 3 r L F t + C P d q k E n 3 V s k 6 U V U n x J L 4 T e f 9 q b x Z 8 q W j a G G u j u J J X y F 2 4 G h D A Y G h q s C d I P H H i B d 3 Z X e H O n x V C 2 O o B Z d r 5 b M o F O K w o u s s / 8 K R n D X V 5 D F s e z x O F 9 W z i y 2 W 6 a F 5 h K d 6 I U n B x 7 P M s U f N a 1 2 Q S G q D 6 u h e 6 F U t l t 6 L e 1 3 l r W 5 d u + o Z e J i U l m Z 2 e 5 f P k y 8 / P z D e N J G z d u Z H 5 + v u Y Y z 0 A M e F J 8 e C P F 5 7 e S 2 J 6 + 4 F I x H b i P d D 1 c Y V s N d f / k G k g F X U n F D 7 d V J w g G S M Y k H 9 5 I U X q M O C 6 b r L K n 6 A i W y w b 9 a d e f d V h 9 X b A 7 P l F s 6 L e 1 3 h 7 9 b K 0 x l E s F U q k k f X 1 9 v H j g Q F j 1 J 4 p E I k E m k + H D D z / i 5 s 1 b e J 6 H J 3 X 8 8 n 3 B i n y 3 6 1 9 5 + z e 6 D W 7 Z o 0 I P r N Y f 1 b i 9 E O P j m y k 6 E o 1 m x H I f / 9 I o 1 B R t g a O b b P Y P u + j s Q f 0 d w d Y Q 4 D Y 3 X 2 s a L V l T Q h i 6 4 m l / f z + G o d c 5 G h 1 t X r Y r n U 7 z k 5 + 8 w / b t 2 z B N 8 6 F z j L 5 L B N M u X L m a 6 / R o E P U H I v A k X B i r 8 E L n J L 3 + 9 P z V C P g 4 S J i K e z m D h K n o z w Q V b v V z A q X r b C j V 0 H d r v b X k 6 h u p W K y m l k I 8 H q d S V 6 Y 4 i s X F p T B / 7 3 G m V D x v 5 C p 6 E u O j T r F f D Q E Z E 6 u s f 3 2 v m A V p k V o 5 h 1 G 6 9 0 S C Q U d c 1 b h 8 U g m m c 1 p o s V z l s 0 n p / 4 I G K O n n / L V I a 8 k Y q r c r g 1 I K 6 e e q C S E Y n 5 i s G Y 8 K 4 L o u f X 2 9 A H w 7 8 / 3 E T t 8 V b E 9 P 4 9 j c 6 z L g W w 0 A M x a j f 3 C Y b d u 3 8 / b h 7 q Y u 4 M N w d L P N s U 1 2 6 J o G s 3 t P j S f I V 4 R 2 + n x S h e 6 f U h S K T k P / r e X W k i 7 f x l 5 d O y 5 a u a e Z + D A / P 0 + h U A g f 3 8 8 / f t y w 1 v D Z 7 S R 7 B 1 1 e G r X 5 0 f a q G H F t P k k m 0 4 E Q o q l I s R q K h W V y N / 4 D Q 1 r E D E l P S v p z r j R y Z b 9 g i 3 / A F I G V 0 t t c v t L Q f 2 u 5 t a T L V y q X u H T p M m N 3 x 8 C v B d 7 b O 8 C c T 6 r r 1 2 8 w P 7 / A w M A A P T 2 6 1 s G J u 3 8 6 s d P z h O 0 K T k 9 o S 5 y O K x L + P W S x V P U H L V e E + 8 0 Q f X b H x g z 7 d 2 5 g Y n K S r 7 4 + z 2 L Z q I n 3 t G X S A Z R S C k 8 G w o T + / 9 J y u a H / 1 n J r S Z c v i c e B A / v Z u 2 8 v H 3 / 8 K W N j 4 y Q H 9 2 J V L D 7 / 7 A s G B w c Z G N A F S P B T c I q R L O l W x 0 r Z 4 O O b + g b y 5 q 4 K 2 3 p d P A l 3 / M H l Z G S l x m Y I n o 2 Z i o M j H j t 3 7 m R o Y J A d + 2 u r 0 U Z z K J U f P G n L V D 3 u 2 l 5 D / 6 3 l 1 p I + T l e X X q r F N E 2 O H D 3 C n j 2 7 2 d z r s W n T K G + 8 + T o L C w s 1 r / / 6 M Q c v W w G e F M z 4 o s G u Q Z d s Q n F 7 I c a N O X 1 s t T i q V M g B 8 O N d F X 7 s T y a 8 f f s 2 n V 2 d D H f V z u 5 V S o Z i R E A q Q T B r W l s t x 1 + 3 q l X Q k j F U V O G r O H r t o 3 j k 1 h G d / / R 9 l g L 7 P p G K K y 7 f i z G d 0 y f m 1 W 0 W P 9 5 V Y W x J T 7 k f c i 7 X v w W A 3 R 1 j 7 O g r I 5 T k i y + + Z G V l h X y + G o e a I t i L W C c p M Y Q E J X F l Y L k k U k m U l A 3 9 t 5 Z b S 1 Y 9 C r t U K Y b 6 u s j n 8 + E x / H V m g T + p M a f v G h V H V y S 6 c q 9 q n U 0 D X t t m 0 Z 2 S 3 H L 2 1 r w + w L 6 9 u 7 h 7 8 R O u X 7 / O a 6 + 9 C s C x Y 7 r Y C 8 B o t 8 7 q e G 2 r x X C n Q 1 d K F 8 U x 0 H X P l a r W 9 Q h c v / r + W 8 t / L e n y K V 9 S s m 0 b h M H X 5 6 7 V P C / 8 W u Y P C 7 5 b H Y H y N h u p 2 5 d J K F 7 e Y m P 6 i 1 3 X w 1 M G 7 7 z z N i + 8 s A / T N O n u 7 q 5 J 6 R p f j m G g + O p u k u l c j O W S 7 g / b V f S k 3 K r V 8 p t e X K B 1 0 J I u X 4 B 8 y e P i r S X s O u J I q Z 5 Z b b 1 W w M W Z e E 3 K k / C t V T N c e 0 C l J l 1 0 R p F N e C g l I w S S d C U 9 F k s G H X G P 7 p Q L S u o Y i x Z z + e p P S i s g u G M 6 V g E Z 6 + T 4 k X 1 Y V n V s p V A o R n M 1 1 z U O j u i J f m d 9 K T 3 A 2 7 t 0 Z k l 9 G t J M b p V 0 i 8 h n H N t s 8 d K w R c H S w o R S i l x Z 7 5 d t 2 N a j V / 0 I X M B W Q k v H U L l c H s M w 6 e 3 S l Y + C l d A n j Y O R U 7 C + 8 e 1 0 g o G s R 7 n J s M G B j Q 6 b / J g o i i Y J J 9 W x J 3 + b S X p Y j k J J L U q 4 U g s Q r i e Z y R l s 7 7 X Z l M n p B b N b 6 K 8 l X b 7 A Q n X 3 9 L F 3 0 C J m w r Z t W 7 l 6 9 Y + 6 z 5 t c E O s Z C w U T B P x x t j Z u G u 7 y 2 N 7 n Y Q i t C g b 4 6 m 6 S L + 4 k k a q a m a 9 n H O v B W q k U U 0 s C g b Z A Q k i S h m R b r 4 2 S i v 4 O l 5 6 0 S 3 + n q S 1 U k z 5 c q 6 0 l X b 4 A P T 1 d 4 S R D g B 0 7 d l C o t N a 4 x 7 O A P y T E 5 L L Z 4 P r l L I F U W h U M U H Y E F U f w 0 Y 0 U n 9 5 K M p M 3 u T A d D + O l i g 2 T y w b 9 H Q 5 S S l x P U X Y U t x Z M p J J c n N I r 0 F u 2 T e x J 5 6 X 8 i a I l X T 4 p 9 e J g i V h t k c q O j j R n 7 j S 6 M K s h t n q 4 0 L J Y K h t c v l e 1 V I 9 S K O b y T N z P I N f K X d z w K N u K p O l L 5 L 6 7 F z Q p J W f G Y 8 z P z d O V j T X 0 3 1 r + e / j Z W o P I + w m v h q E T M 6 O I p 3 Q W x a O g S W H V p 0 Z f x 3 P 4 0 G e M m Z z J t z N x p K q d N P g o U E p x f j K G V I q J J a F J F A z i + q 0 n 5 e B 5 E g V 0 d l V X l 2 8 F t G Q M N b 5 Y 9 A v U C y b v 6 1 S Z A N v 6 H t 1 C P Y 8 h k s X n U C P 9 e a D i a p f O 9 g S H h p 0 H F I x R Y d M C h M d 8 E Z T 0 c D 2 F l H o t Y y U l 0 v M Q y m O p B F L q a T N D g 9 0 N / b e W W 0 s m x z p K U K l o m X x x p R i K E E I I R r u f L I b K P u K y M 6 2 C l b J B T O i B 3 q F O j z d 3 W r y 5 0 + L w i M 2 7 e y q 8 s 7 v C 3 i E b M 6 g S F q Q T + a p e s F V K k j B 0 9 V 4 p J Y 4 r c V 3 J j j 4 b T 0 o y X V 0 N / b e W W 0 t O 3 6 j Y b j j u t K E 3 Q S U y B v W k e F Y r t q 8 l u A r G l 0 y + v K O X B D 0 / F Q 8 n E B o C e t O K I 6 O 6 h q F U K h y s D V p v y m G g w 8 X 1 q u T S F s v j x n 3 B 5 S k D 0 2 g t J 6 m 1 / j W R Z p p 6 E e V k P I Y h B B M T U + G F U j 9 Y 2 c a D U X Y E N + d i 5 C o G 5 6 Y S f H A 9 x Q f X U 5 w c S 3 B 6 I k n S 9 N i Q c R j K O i g p 2 Z B 1 Q H n c z 3 n M 3 j m L 5 f h E 8 j S Z g u Z 6 X k O / r f X W k i 4 f C F K p J I u L i 5 T L J b 1 f F u E F U q 2 7 3 R y x V e O F N q I I l L 2 S D d M r g u l l w d Z e m 8 U i e J 5 k z 6 C D 1 / t S q O w F s R T K R U o P w 6 S h 3 9 Z 6 a 1 k / Z r 7 o I I R g Z U W L E h 2 m z c r K C s V i E W v y R P 3 L a 1 C z x l E b q 8 D P F p e e L 4 d r 8 e H W n K B k 6 X o e 1 2 b 1 e J O 2 S C 5 J 0 8 H z X B z H I 2 U 4 v P n m k f o P X f N o 2 c q x s / k y V 6 9 e Y + v W L T i O S 8 x Q F C o K y 7 I 4 e v Q l 2 p R 5 O i g F 0 p f D p f T C r b Z G g V t X 3 V d S k j R d 9 g x Y K O n R m 7 L J Z t M N / b b W W 8 u 6 f I 6 n 2 L N n F 5 l M h s u X r t D b 2 0 e x 4 t D f 3 4 9 p m m z p r a p 9 I n K h t N j A / X N C 8 8 H a K p m q M r n 0 t 5 s 6 L b Z 2 W 7 i e i + e 5 z K y o h j 5 r h d a y L h 9 A J p N F S s l L R w 5 h 2 z Y O 1 U H E H f 3 V 8 a h 4 p I a C I W q X s m m j E V J q l y 7 a a u O k q l U S S u / 3 d 9 h 4 n l b 3 P M + l p 7 u 1 B n Q D t K R s H r S 5 f B n X 1 X N y U u k M o 9 0 2 E x O T C C E w j S q J o v O l j o x a v L b 1 6 W X 2 V k V o l V Q Q O w V u X 9 X l M 9 C W S e B y b L S M k h 6 e p 1 U 9 2 3 H p T 1 s c f e V Q Q 3 + 1 Q m t Z 2 R w B S 4 5 g f n 4 B z / O Y v X + P n p 6 e h l S k e n S n F Y m Y a r t + T R C N i a Q X 3 a 9 K 4 p 5 0 s R w P z 3 P Z N 1 B h L i d 5 a b i E 6 7 q 4 j k P W r N C b t E h 3 p B r 6 q x V a y 8 Z Q Q b N s h 5 u 3 b r N j x z b u 3 5 9 l a W m p / j o B 3 1 T r h d Y 0 6 i v 4 r H d U X b m q N a o K D t V 9 T T T J S N Y m a b p 0 J R 1 c z 9 O E c l 1 6 0 g 5 F m W 3 o p 1 Z p L R 1 D A Z R S v Q x v 3 I j n e Q w N D X L o k J 5 c + M 1 U b Y G W d 3 Z X a u r R T a 3 U B l L p V c p q r Q c 0 j 5 F q Y 6 i o 1 V L S Z b h L C x D F Y s E n k 4 f j u s S w O f L a K / V f 0 T J o W d k 8 a A r w P J d i s Y j n e S w u L g K w V J e k + j C 6 N J v R 2 v r w q x S F F i h K p o i 7 F 7 F Q Q x m b 4 5 v K e K 6 H 5 3 o Y h o n n W y f H d n A c l 2 Q 6 1 d B P r d J a 3 u U D Q Y U Y p h n D d T 1 M 0 w y r H U X n S g U F H g O k H l I 9 t b U R 1 N O r V f O i Z K p a r E g M 5 X l s 6 b b 0 O l u + C C G l x H F d H N f B c V 1 G d r / Y 0 D + t 1 F r e 5 Q N Y c k w c 1 2 F + f p 5 U K k V M a O U v i v G l W k J F a m W u G w Q T B H V K k c S r s 0 B e x C p 5 n o v 0 X H 9 f H z s 0 r F X V g D z F Q g H b c X A c B 9 v W 2 4 3 b d t Z / b U u h p V W + a L M t m 0 w m w 5 0 7 d 7 E s C + F X 4 4 l a q e j 8 p / S 6 t V D B 9 I v a g d r Q K k V d P E + T b K T T 4 v j m E j E C A U K L E I Z h + O q e i + M 4 d A 1 u a O i X V m s t O Q W + 2 d + S 2 Y X r O g w O D l A o F H l z R 9 G f Z l A l T o R b q y 5 O 1 n q o L d 5 f 4 8 Y F Z I q 4 d A G Z B B 4 v j Z R 5 d X O J k S 4 L 6 b t 4 n u v i u S 4 V y 9 b W y n G w H R v H t t l z 9 I c N / d J q f + v K s S l X b O b n F 0 g m k 7 i u d l e k 9 E I r 5 U a U 8 n S i e U b 6 z o F H n / H 7 p w 1 f c A j J V K v e 1 U j h E S s l p U d H z O H Y a J m 4 4 e p 4 y b d I g f j g u i 6 l Y l 7 H T o 6 L b T t 0 9 Q / W / 4 C W x L o i V D H V F / r y E x O T H B g q h a Q C + P R W t Z r s x q 7 m h L o 1 v 3 r l 1 L U E P c s 2 E j c 1 E E l q G b x O x e t K O B w Y q q C k q 4 n k u d r N 8 6 p k c l y X e D y B b d u 6 W R b 7 f v B W / U 9 o S R h B 7 Y X 1 0 u J d f d i O T b l c 5 p t x 8 F w H z 7 d W R K Z u d M S b E 2 r t o 7 r I b Z V I V W F B b 3 U C a y A 6 6 K Y t 0 E h X B U 9 W y e M 6 O g P C 8 e M k 2 3 H I 5 3 J U K h U q l Q q 2 b X P o z f c a + q F V 2 7 q y U A A i 2 4 f r u A x t G C I + 9 x W e 5 2 p S + R f R x z c T S K n I P 2 a 1 n z 9 5 R K x Q z b S L i C s n w 9 j J J 5 l / T J P L w 8 C j w 9 S W K X D z o s 3 x 0 4 t M 0 9 S y u e t h O z a d v Q P 1 v 6 Z l I b 6 + M b E u 5 a x 0 c Z Z 4 P M 6 J i S y x W B z D N D G M m L / V 9 f y E a J H 7 j f I X 4 Q x E G K X 8 t Z m C 2 K m 6 V l O 9 u q e k x J O a U E p 6 v L K 5 r N 0 7 x y e S p + M k 1 3 G w b Z u K Z e H Y D h X L o l Q q 8 c Z f / g o R V X t a H O t G N q 9 v L o K Z m X v E l Y 3 r u 3 2 e F 2 x d / 2 J b 2 / e a q u A Q E C d i p Y L k 1 i B G i o w n h e N N f r J r 4 P Z t 6 d b K X Y 1 1 c q q y u O 0 4 u I 6 L b d t Y t s 2 2 / Y c R h m g 4 9 6 3 c x K m b k 2 v 7 q n k K m E u T K B H n 3 L 0 M p h n D 8 J t p m B h m D G E Y / m q I V R 9 5 b S B K p F p Z P L B S g f X R l Y g i 2 x r r p L e B y 3 d 8 c 9 l 3 k T 0 c x 9 F u n u P i O D a 2 4 1 A s F P G k R 6 V i o Y T g 9 V / + b f 0 P a 3 m 0 i E / z Z P B 6 N 6 G k j e c E V k q 3 Y D 8 I x I O 7 d V R m f n j 2 3 3 e N K n F 0 T b z q r N q a O K l + T C m 6 D c W I Y L 8 a P 2 k i + d b I d b F s b Z U c V 1 s m 2 7 K R S m F Z W t l b j 2 Q C E K d u r V 8 L B W D b H u e / n c M w 4 x g x n f N n m P 7 W 8 O M p 3 1 I J Q 5 c m E y K I s b 4 f i 1 X r i q r g v 4 g l i o 4 v R R 7 L 4 H j V K o V x k / I l 8 u B Y R C 4 P l L + j o + V q o q u j 0 4 t 0 W p H N h X E P 2 3 Y Y S B X 4 s / / y K w x d 0 m j d Q Z y 6 N b W u C Q U w N r 7 E z G w J 0 4 x X y R S L Y x o m w i d V Q C j D i B L K A C E Q E K Z Z 6 M 1 z I p r S 4 o L e B k T S 3 V f r 2 t U R K i B P 8 J y f 9 F r v 7 k n P Q y m v d v K g 1 N k P 3 S m H b d 0 V P e b k u D r 7 w X G 4 M A G W b e H a N o Y s 8 / N f v E X / 8 K b 6 X 7 5 u I E 6 3 C Q X A 6 T P j O N L w r V S 8 G l M Z J o Z p Y B i m t l R C W 6 y o l R J + 7 r 7 A D 8 D 1 X r j / I I T P + j t K R d 4 W W J 4 A U S K F + 1 X i 6 P 0 H W 6 f A A t X E T A 1 W q d Z F 9 D y X P f 0 V k q a O m 1 x f g P h m D F z X x r U r u I 7 F / s 0 p f v T z v 4 r + 4 n W H N q E i O H n q L p 4 S G G Y c M x b H M G K Y p o l h B p Y q k N Q N R J 2 l a k Y s 3 2 b V c e p B B P O 7 o q 5 H Q u L Q h F Q B k U I h Q h M n J F p A m A i p a g U I q a 1 S P a H C 2 E r H V Y c 3 l n B d j 6 k l y e S S x H F s P M f C d W x c 2 6 K / v 5 u / + p u f 1 / 7 w d Q h x + v Z 0 m 1 A R f H X i J p 4 y M G M J 3 / 3 z x 6 e M g F i + + y e a E S u I q 6 r x V R h n B a 6 h f h D u B Z Z I I 3 D g f F M V k s n f C 7 e N R N I E e 5 B 1 8 l 2 9 w B p F 4 6 c m V i n Y K u l y Y E O J c s X j 2 2 n h C z c 6 2 d V 1 L F z H o r + v m 7 / + z 7 8 M f v m 6 h j j T J l Q D P v / y O p 7 S 0 r l 2 / X z r Z M a q 8 V T E 9 Q s G g g P r F O 7 X k w p R k 9 H e D A F p q o 8 j M d L D 3 D 1 8 d a + G W A G B q v t K + e N Q I a n q r V I g R m i F z w 0 y S Q I V 1 L F 9 C 1 W h q z P D r / 5 + f b t 5 U b Q J t Q o + / f w q n j J 8 t 6 8 6 R q U J V W e p I p k V j Z a K 0 O 0 L b V R w r C k C i 7 S 6 d Q o e h 0 Q K L Z W 2 Q j X W K S R R V Y g I L J N s N v M 2 U P X 8 A V 2 t 6 k W H F O z Q z e v q y v B 3 / + 2 v a 3 / + O o c 4 c 6 d N q N X w 6 S e X c a V A h J Y q S F H y S e W T q e o C V s m k F U C f R E 0 s V U N o F d i l h 1 g o v W m 0 U A G 5 p J L + 8 X o S 1 Q k S v k Q u v c D l q y N S Z F z K j Y z T u Y 6 F 5 9 j 0 9 f f y t 3 / 3 5 + H v b E N D n L k z 0 y b U A 3 D 5 8 h j T M 8 s I Q 6 t / U e V P G K a v + l X l 9 M D V C w g W l d W r K m C 9 t f I R t U z h Y / 9 R Q J o a c t W S q d E y N V H 1 o h J 5 1 N 2 L u H g B k Y J 0 L N e x c R 0 d O 3 m u w 0 / e f 4 O 9 L + w K f 3 Y b V Y i z b U I 9 F J W K z S e f X k K Y M T + B t i p S h O N T D Q J F h F D 1 7 p / m 1 6 p u X 9 X V 8 x 8 F x I o S K m q d Q m s V u H y + d Q o f e 5 E V B a P x U q M 8 H m Z I u I 6 f 2 x g Q y k a g + B / / 8 1 c k k 7 U r x b d R h T h 7 t 0 2 o R 4 F S i n / / 9 z M g A n F C i x X a 5 Y v K 6 Y 3 x V I 1 Y Q W C t I g i O + 4 Q h N F b N Y 6 j a f e W v H B i x U I F l U h H Z P C K T h y S q E y I 8 T 4 s P 0 k 8 Q 1 m 6 e V v P S q R T / 8 I + / C n 9 f G 8 0 h z t 6 9 1 y b U Y + D c 2 e t M z S w i f C l d m C a m U U 2 k j a p / N Q J F j a W q 0 i m 6 H y C w R P 6 D q s v n E 6 x Z / F T v 6 o W P A w L 5 p K o X I K K K X j D Z s r p v g 5 K 8 9 f a P O H B o b + Q X t r E a 2 o R 6 Q v z 6 X 7 7 Q 1 i r M T I + 4 f 1 F C G U Y o T I T k o t 5 K R R Q K 3 / o E C M h V u 6 0 l U 6 M I E R A r E j P V j z c F s V L E 3 f O c q p v n u Q 6 p V J J / + M e / a 0 r 6 N p p D f N M m 1 B P j 3 r 0 F T p y 4 j D A C Q l V d w E Y r F X U B 0 Z a K i L u 3 G p p Z K H 9 f k y m w R F V L F Z X H q 4 S q J 1 O E U I H 4 4 B P J N A T / 9 b / / D Z 2 d r b n k z P O E + G b s f p t Q T 4 m P P v i a p e U i Q u g U p a q 1 C k g V s V Z + P B W S 6 g H i B D y M U I F E X h 3 Q b V D 1 m p H J T 3 i N 1 o 7 w X A f D E O z b v 4 d 3 3 n u 9 / l e 0 8 Y h o E + o Z Q S n 4 7 W 8 + o V R y Q l I 1 S 6 a t d f 0 i s j r U E c t 3 8 f A / v E G Y i L Z q v B R Y p s B K 1 Q g P N Y T y B Q j P x R C w b f s W f v 4 X 7 0 W + v 4 0 n g T j X J t Q z x z d n r 3 D t 2 h g I Q 1 u t G k m 9 l l i G E B g G e H I 1 K 1 V L J P w 4 q o Z I U S E i o u r V W 6 X A z Z P S R U l d 5 / 2 n P / s x O 3 d v r / / S N p 4 Q 4 t z 4 b J t Q z w m O 4 / L P / + d 3 O K 4 K y U S N 2 x e Q K z L Q 2 w R R I j V a q K i q 1 + j m 6 d U D / Q F b 6 W I I Q S a T 4 e / / 4 W 8 w z f U 5 C f B 5 o k 2 o 7 w h 3 b o 1 z 5 v Q l S m W r j k w R 9 4 8 m I k U T l U 9 F l L 3 q 4 G 2 V S J p Y H s o f v D U M w c B g H 2 + / 9 w Z D Q + u n p N f 3 g T a h v g d 4 n u T y x T 9 y 6 d v r V C w 7 E j t F S B X 2 S l S U 8 L f N 4 q a I G G E Y B l 1 d X R w + u p 8 D B / d h r M e l R L 4 n i P M T c 2 1 C f c 8 I r M 6 N a 7 e Z G J 9 m Z T n H 8 t I y j u M 1 k C l g m m k K h D A Z 2 d B D p r u P X X u 2 M 7 R x s J 0 W 9 D 2 j T a g 2 2 n g C K K W 4 c f U K u / b u 4 9 7 M N K l U G s 9 z 2 4 R q o 4 0 n Q b F Q 4 F / + 9 / / i y P E f c P f 2 T Y Q Q O J b V J l Q b b T x L i A u T 8 2 1 C t d H G M 8 L / B 5 m T b v 4 Y 1 L e L A A A A A E l F T k S u Q m C C < / I m a g e > < / T o u r > < / T o u r s > < / V i s u a l i z a t i o n > 
</file>

<file path=customXml/item40.xml>��< ? x m l   v e r s i o n = " 1 . 0 "   e n c o d i n g = " U T F - 1 6 " ? > < G e m i n i   x m l n s = " h t t p : / / g e m i n i / p i v o t c u s t o m i z a t i o n / I s S a n d b o x E m b e d d e d " > < C u s t o m C o n t e n t > < ! [ C D A T A [ y e s ] ] > < / C u s t o m C o n t e n t > < / G e m i n i > 
</file>

<file path=customXml/item41.xml>��< ? x m l   v e r s i o n = " 1 . 0 "   e n c o d i n g = " U T F - 1 6 " ? > < G e m i n i   x m l n s = " h t t p : / / g e m i n i / p i v o t c u s t o m i z a t i o n / P o w e r P i v o t V e r s i o n " > < C u s t o m C o n t e n t > < ! [ C D A T A [ 2 0 1 5 . 1 3 0 . 1 6 0 6 . 1 ] ] > < / C u s t o m C o n t e n t > < / G e m i n i > 
</file>

<file path=customXml/item42.xml>��< ? x m l   v e r s i o n = " 1 . 0 "   e n c o d i n g = " U T F - 1 6 " ? > < G e m i n i   x m l n s = " h t t p : / / g e m i n i / p i v o t c u s t o m i z a t i o n / R e l a t i o n s h i p A u t o D e t e c t i o n E n a b l e d " > < C u s t o m C o n t e n t > < ! [ C D A T A [ T r u e ] ] > < / C u s t o m C o n t e n t > < / G e m i n i > 
</file>

<file path=customXml/item4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 2 0 2 5 - 0 7 - 1 3 T 1 1 : 0 4 : 0 2 . 1 1 1 6 0 5 5 + 0 5 : 3 0 < / L a s t P r o c e s s e d T i m e > < / D a t a M o d e l i n g S a n d b o x . S e r i a l i z e d S a n d b o x E r r o r C a c h e > ] ] > < / C u s t o m C o n t e n t > < / G e m i n i > 
</file>

<file path=customXml/item5.xml>��< ? x m l   v e r s i o n = " 1 . 0 "   e n c o d i n g = " U T F - 1 6 " ? > < G e m i n i   x m l n s = " h t t p : / / g e m i n i / p i v o t c u s t o m i z a t i o n / T a b l e X M L _ d i m _ r e p e a t _ t r i p _ d i s t r i b u t i o n _ 7 4 3 2 2 e 2 9 - 4 1 6 4 - 4 f 0 a - 8 5 8 e - c 5 5 0 7 8 4 d 5 6 e d " > < C u s t o m C o n t e n t > < ! [ C D A T A [ < T a b l e W i d g e t G r i d S e r i a l i z a t i o n   x m l n s : x s i = " h t t p : / / w w w . w 3 . o r g / 2 0 0 1 / X M L S c h e m a - i n s t a n c e "   x m l n s : x s d = " h t t p : / / w w w . w 3 . o r g / 2 0 0 1 / X M L S c h e m a " > < C o l u m n S u g g e s t e d T y p e   / > < C o l u m n F o r m a t   / > < C o l u m n A c c u r a c y   / > < C o l u m n C u r r e n c y S y m b o l   / > < C o l u m n P o s i t i v e P a t t e r n   / > < C o l u m n N e g a t i v e P a t t e r n   / > < C o l u m n W i d t h s > < i t e m > < k e y > < s t r i n g > m o n t h < / s t r i n g > < / k e y > < v a l u e > < i n t > 1 1 0 < / i n t > < / v a l u e > < / i t e m > < i t e m > < k e y > < s t r i n g > c i t y _ i d < / s t r i n g > < / k e y > < v a l u e > < i n t > 1 0 8 < / i n t > < / v a l u e > < / i t e m > < i t e m > < k e y > < s t r i n g > t r i p _ c o u n t < / s t r i n g > < / k e y > < v a l u e > < i n t > 1 4 4 < / i n t > < / v a l u e > < / i t e m > < i t e m > < k e y > < s t r i n g > r e p e a t _ p a s s e n g e r _ c o u n t < / s t r i n g > < / k e y > < v a l u e > < i n t > 2 7 6 < / i n t > < / v a l u e > < / i t e m > < / C o l u m n W i d t h s > < C o l u m n D i s p l a y I n d e x > < i t e m > < k e y > < s t r i n g > m o n t h < / s t r i n g > < / k e y > < v a l u e > < i n t > 0 < / i n t > < / v a l u e > < / i t e m > < i t e m > < k e y > < s t r i n g > c i t y _ i d < / s t r i n g > < / k e y > < v a l u e > < i n t > 1 < / i n t > < / v a l u e > < / i t e m > < i t e m > < k e y > < s t r i n g > t r i p _ c o u n t < / s t r i n g > < / k e y > < v a l u e > < i n t > 2 < / i n t > < / v a l u e > < / i t e m > < i t e m > < k e y > < s t r i n g > r e p e a t _ p a s s e n g e r _ c o u n t < / 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O r d e r " > < C u s t o m C o n t e n t > < ! [ C D A T A [ c i t y _ t a r g e t _ p a s s e n g e r _ r a t i n g _ f 6 d a c 2 8 7 - 0 a e a - 4 d e e - b e 1 3 - a 4 3 1 a c 0 a 4 c f 4 , d i m _ c i t y _ d 6 e a 1 d f f - 8 c f f - 4 c b 3 - b 0 b 7 - a d a 5 c a 9 9 1 1 c 2 , d i m _ d a t e _ d 9 1 0 6 0 5 2 - 1 0 8 2 - 4 c 1 1 - 8 8 3 8 - b 9 d 1 0 2 5 f 6 4 b 0 , d i m _ r e p e a t _ t r i p _ d i s t r i b u t i o n _ 7 4 3 2 2 e 2 9 - 4 1 6 4 - 4 f 0 a - 8 5 8 e - c 5 5 0 7 8 4 d 5 6 e d , f a c t _ p a s s e n g e r _ s u m m a r y _ d 5 8 d 8 1 c 5 - 9 4 1 f - 4 2 f c - a 5 1 5 - 2 b d 2 8 4 6 0 2 6 6 a , f a c t _ t r i p s _ 2 e e 2 2 5 3 8 - b 8 6 f - 4 5 8 3 - 8 5 4 2 - 2 0 3 9 1 6 c 1 d 5 5 b , m o n t h l y _ t a r g e t _ n e w _ p a s s e n g e r s _ c 2 e 3 d d 3 c - c f 3 6 - 4 5 3 5 - 9 6 4 2 - 9 0 2 d c b 4 0 9 8 9 3 , m o n t h l y _ t a r g e t _ t r i p s _ c f 1 a e 9 e f - 3 3 3 0 - 4 2 6 4 - 9 b 4 5 - d 7 4 d b 8 3 0 e 4 9 6 , C a l c u l a t i o n s _ 5 1 3 4 7 2 c 8 - d 3 5 3 - 4 9 3 2 - 8 1 9 7 - 1 5 2 f 2 c a a 9 1 8 1 ] ] > < / C u s t o m C o n t e n t > < / G e m i n i > 
</file>

<file path=customXml/item7.xml>��< ? x m l   v e r s i o n = " 1 . 0 "   e n c o d i n g = " U T F - 1 6 " ? > < G e m i n i   x m l n s = " h t t p : / / g e m i n i / p i v o t c u s t o m i z a t i o n / T a b l e X M L _ d i m _ c i t y _ d 6 e a 1 d f f - 8 c f f - 4 c b 3 - b 0 b 7 - a d a 5 c a 9 9 1 1 c 2 " > < C u s t o m C o n t e n t > < ! [ C D A T A [ < T a b l e W i d g e t G r i d S e r i a l i z a t i o n   x m l n s : x s d = " h t t p : / / w w w . w 3 . o r g / 2 0 0 1 / X M L S c h e m a "   x m l n s : x s i = " h t t p : / / w w w . w 3 . o r g / 2 0 0 1 / X M L S c h e m a - i n s t a n c e " > < C o l u m n S u g g e s t e d T y p e   / > < C o l u m n F o r m a t   / > < C o l u m n A c c u r a c y   / > < C o l u m n C u r r e n c y S y m b o l   / > < C o l u m n P o s i t i v e P a t t e r n   / > < C o l u m n N e g a t i v e P a t t e r n   / > < C o l u m n W i d t h s > < i t e m > < k e y > < s t r i n g > c i t y _ i d < / s t r i n g > < / k e y > < v a l u e > < i n t > 1 0 8 < / i n t > < / v a l u e > < / i t e m > < i t e m > < k e y > < s t r i n g > c i t y _ n a m e < / s t r i n g > < / k e y > < v a l u e > < i n t > 1 4 3 < / i n t > < / v a l u e > < / i t e m > < / C o l u m n W i d t h s > < C o l u m n D i s p l a y I n d e x > < i t e m > < k e y > < s t r i n g > c i t y _ i d < / s t r i n g > < / k e y > < v a l u e > < i n t > 0 < / i n t > < / v a l u e > < / i t e m > < i t e m > < k e y > < s t r i n g > c i t y _ n a m e < / 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C D A T A [ c i t y _ t a r g e t _ p a s s e n g e r _ r a t i n g _ f 6 d a c 2 8 7 - 0 a e a - 4 d e e - b e 1 3 - a 4 3 1 a c 0 a 4 c f 4 ] ] > < / C u s t o m C o n t e n t > < / G e m i n i > 
</file>

<file path=customXml/item9.xml>��< ? x m l   v e r s i o n = " 1 . 0 "   e n c o d i n g = " U T F - 1 6 " ? > < G e m i n i   x m l n s = " h t t p : / / g e m i n i / p i v o t c u s t o m i z a t i o n / T a b l e X M L _ c i t y _ t a r g e t _ p a s s e n g e r _ r a t i n g _ f 6 d a c 2 8 7 - 0 a e a - 4 d e e - b e 1 3 - a 4 3 1 a c 0 a 4 c f 4 " > < C u s t o m C o n t e n t > < ! [ C D A T A [ < T a b l e W i d g e t G r i d S e r i a l i z a t i o n   x m l n s : x s d = " h t t p : / / w w w . w 3 . o r g / 2 0 0 1 / X M L S c h e m a "   x m l n s : x s i = " h t t p : / / w w w . w 3 . o r g / 2 0 0 1 / X M L S c h e m a - i n s t a n c e " > < C o l u m n S u g g e s t e d T y p e   / > < C o l u m n F o r m a t   / > < C o l u m n A c c u r a c y   / > < C o l u m n C u r r e n c y S y m b o l   / > < C o l u m n P o s i t i v e P a t t e r n   / > < C o l u m n N e g a t i v e P a t t e r n   / > < C o l u m n W i d t h s > < i t e m > < k e y > < s t r i n g > c i t y _ i d < / s t r i n g > < / k e y > < v a l u e > < i n t > 1 0 8 < / i n t > < / v a l u e > < / i t e m > < i t e m > < k e y > < s t r i n g > t a r g e t _ a v g _ p a s s e n g e r _ r a t i n g < / s t r i n g > < / k e y > < v a l u e > < i n t > 3 1 3 < / i n t > < / v a l u e > < / i t e m > < / C o l u m n W i d t h s > < C o l u m n D i s p l a y I n d e x > < i t e m > < k e y > < s t r i n g > c i t y _ i d < / s t r i n g > < / k e y > < v a l u e > < i n t > 0 < / i n t > < / v a l u e > < / i t e m > < i t e m > < k e y > < s t r i n g > t a r g e t _ a v g _ p a s s e n g e r _ r a t i n g < / 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5EA37249-2FA1-4B17-9A6E-206DFD7C7917}">
  <ds:schemaRefs/>
</ds:datastoreItem>
</file>

<file path=customXml/itemProps10.xml><?xml version="1.0" encoding="utf-8"?>
<ds:datastoreItem xmlns:ds="http://schemas.openxmlformats.org/officeDocument/2006/customXml" ds:itemID="{32ADAA7C-32DA-4D73-BD99-FD93DF543752}">
  <ds:schemaRefs/>
</ds:datastoreItem>
</file>

<file path=customXml/itemProps11.xml><?xml version="1.0" encoding="utf-8"?>
<ds:datastoreItem xmlns:ds="http://schemas.openxmlformats.org/officeDocument/2006/customXml" ds:itemID="{E3375972-F1F3-4816-9451-04E05E19ECA0}">
  <ds:schemaRefs/>
</ds:datastoreItem>
</file>

<file path=customXml/itemProps12.xml><?xml version="1.0" encoding="utf-8"?>
<ds:datastoreItem xmlns:ds="http://schemas.openxmlformats.org/officeDocument/2006/customXml" ds:itemID="{736DB737-867D-4997-AB3A-94EB5B6BE9BD}">
  <ds:schemaRefs/>
</ds:datastoreItem>
</file>

<file path=customXml/itemProps13.xml><?xml version="1.0" encoding="utf-8"?>
<ds:datastoreItem xmlns:ds="http://schemas.openxmlformats.org/officeDocument/2006/customXml" ds:itemID="{D30A12B9-8236-48E6-9506-92CCDA3D760F}">
  <ds:schemaRefs/>
</ds:datastoreItem>
</file>

<file path=customXml/itemProps14.xml><?xml version="1.0" encoding="utf-8"?>
<ds:datastoreItem xmlns:ds="http://schemas.openxmlformats.org/officeDocument/2006/customXml" ds:itemID="{2BD87A5C-7E62-408A-A3E2-3EBA7A3ACC23}">
  <ds:schemaRefs>
    <ds:schemaRef ds:uri="http://www.w3.org/2001/XMLSchema"/>
    <ds:schemaRef ds:uri="http://microsoft.data.visualization.engine.tours/1.0"/>
  </ds:schemaRefs>
</ds:datastoreItem>
</file>

<file path=customXml/itemProps15.xml><?xml version="1.0" encoding="utf-8"?>
<ds:datastoreItem xmlns:ds="http://schemas.openxmlformats.org/officeDocument/2006/customXml" ds:itemID="{75BA3731-EB9E-4C46-9F31-4A9E6B9ACDA7}">
  <ds:schemaRefs/>
</ds:datastoreItem>
</file>

<file path=customXml/itemProps16.xml><?xml version="1.0" encoding="utf-8"?>
<ds:datastoreItem xmlns:ds="http://schemas.openxmlformats.org/officeDocument/2006/customXml" ds:itemID="{808FE759-2603-4012-8202-BC45EDE06294}">
  <ds:schemaRefs/>
</ds:datastoreItem>
</file>

<file path=customXml/itemProps17.xml><?xml version="1.0" encoding="utf-8"?>
<ds:datastoreItem xmlns:ds="http://schemas.openxmlformats.org/officeDocument/2006/customXml" ds:itemID="{EAD31F81-8C30-4C61-A32E-B4F6455828B5}">
  <ds:schemaRefs/>
</ds:datastoreItem>
</file>

<file path=customXml/itemProps18.xml><?xml version="1.0" encoding="utf-8"?>
<ds:datastoreItem xmlns:ds="http://schemas.openxmlformats.org/officeDocument/2006/customXml" ds:itemID="{71F1067C-6E13-4BC5-9C76-8A314AB6747B}">
  <ds:schemaRefs>
    <ds:schemaRef ds:uri="http://schemas.microsoft.com/DataMashup"/>
  </ds:schemaRefs>
</ds:datastoreItem>
</file>

<file path=customXml/itemProps19.xml><?xml version="1.0" encoding="utf-8"?>
<ds:datastoreItem xmlns:ds="http://schemas.openxmlformats.org/officeDocument/2006/customXml" ds:itemID="{EF2457B4-D6CD-4639-900C-A4BF2899A25E}">
  <ds:schemaRefs/>
</ds:datastoreItem>
</file>

<file path=customXml/itemProps2.xml><?xml version="1.0" encoding="utf-8"?>
<ds:datastoreItem xmlns:ds="http://schemas.openxmlformats.org/officeDocument/2006/customXml" ds:itemID="{EB589EF8-D58A-4C92-A51E-B5B5D7683CD3}">
  <ds:schemaRefs/>
</ds:datastoreItem>
</file>

<file path=customXml/itemProps20.xml><?xml version="1.0" encoding="utf-8"?>
<ds:datastoreItem xmlns:ds="http://schemas.openxmlformats.org/officeDocument/2006/customXml" ds:itemID="{5165B05A-EEA9-40B4-A8E9-3928DC3B915A}">
  <ds:schemaRefs/>
</ds:datastoreItem>
</file>

<file path=customXml/itemProps21.xml><?xml version="1.0" encoding="utf-8"?>
<ds:datastoreItem xmlns:ds="http://schemas.openxmlformats.org/officeDocument/2006/customXml" ds:itemID="{722F0410-5316-4FA3-ADA4-053BCFEC0C43}">
  <ds:schemaRefs/>
</ds:datastoreItem>
</file>

<file path=customXml/itemProps22.xml><?xml version="1.0" encoding="utf-8"?>
<ds:datastoreItem xmlns:ds="http://schemas.openxmlformats.org/officeDocument/2006/customXml" ds:itemID="{78965FE2-3D06-43F2-880F-7134374F7F16}">
  <ds:schemaRefs/>
</ds:datastoreItem>
</file>

<file path=customXml/itemProps23.xml><?xml version="1.0" encoding="utf-8"?>
<ds:datastoreItem xmlns:ds="http://schemas.openxmlformats.org/officeDocument/2006/customXml" ds:itemID="{964CE7E7-F2F8-46E9-9DEC-490B208E7C53}">
  <ds:schemaRefs/>
</ds:datastoreItem>
</file>

<file path=customXml/itemProps24.xml><?xml version="1.0" encoding="utf-8"?>
<ds:datastoreItem xmlns:ds="http://schemas.openxmlformats.org/officeDocument/2006/customXml" ds:itemID="{F3F6EA89-2017-4728-9B5F-82F22CC633E5}">
  <ds:schemaRefs/>
</ds:datastoreItem>
</file>

<file path=customXml/itemProps25.xml><?xml version="1.0" encoding="utf-8"?>
<ds:datastoreItem xmlns:ds="http://schemas.openxmlformats.org/officeDocument/2006/customXml" ds:itemID="{0AD49468-AEBE-4871-B05E-4ACD9D739503}">
  <ds:schemaRefs/>
</ds:datastoreItem>
</file>

<file path=customXml/itemProps26.xml><?xml version="1.0" encoding="utf-8"?>
<ds:datastoreItem xmlns:ds="http://schemas.openxmlformats.org/officeDocument/2006/customXml" ds:itemID="{956B68D9-22B1-49A9-B8B7-6A45705F429B}">
  <ds:schemaRefs/>
</ds:datastoreItem>
</file>

<file path=customXml/itemProps27.xml><?xml version="1.0" encoding="utf-8"?>
<ds:datastoreItem xmlns:ds="http://schemas.openxmlformats.org/officeDocument/2006/customXml" ds:itemID="{92DF1B12-E7E4-4C41-8E80-37E7FC2233FE}">
  <ds:schemaRefs/>
</ds:datastoreItem>
</file>

<file path=customXml/itemProps28.xml><?xml version="1.0" encoding="utf-8"?>
<ds:datastoreItem xmlns:ds="http://schemas.openxmlformats.org/officeDocument/2006/customXml" ds:itemID="{E97A08DA-C21E-4916-94AC-AF8F50894DBC}">
  <ds:schemaRefs/>
</ds:datastoreItem>
</file>

<file path=customXml/itemProps29.xml><?xml version="1.0" encoding="utf-8"?>
<ds:datastoreItem xmlns:ds="http://schemas.openxmlformats.org/officeDocument/2006/customXml" ds:itemID="{2CD1A7EA-7DFF-475D-9F5A-0E71F0E79EFC}">
  <ds:schemaRefs/>
</ds:datastoreItem>
</file>

<file path=customXml/itemProps3.xml><?xml version="1.0" encoding="utf-8"?>
<ds:datastoreItem xmlns:ds="http://schemas.openxmlformats.org/officeDocument/2006/customXml" ds:itemID="{7D287945-6CD2-4F35-94B6-1B535894A703}">
  <ds:schemaRefs/>
</ds:datastoreItem>
</file>

<file path=customXml/itemProps30.xml><?xml version="1.0" encoding="utf-8"?>
<ds:datastoreItem xmlns:ds="http://schemas.openxmlformats.org/officeDocument/2006/customXml" ds:itemID="{A2410FA9-D0E9-49BC-9CB4-23A473A25A10}">
  <ds:schemaRefs/>
</ds:datastoreItem>
</file>

<file path=customXml/itemProps31.xml><?xml version="1.0" encoding="utf-8"?>
<ds:datastoreItem xmlns:ds="http://schemas.openxmlformats.org/officeDocument/2006/customXml" ds:itemID="{26345AB1-5398-4F2E-8B3E-0FE0CD15E9BE}">
  <ds:schemaRefs/>
</ds:datastoreItem>
</file>

<file path=customXml/itemProps32.xml><?xml version="1.0" encoding="utf-8"?>
<ds:datastoreItem xmlns:ds="http://schemas.openxmlformats.org/officeDocument/2006/customXml" ds:itemID="{DE386411-8E83-4553-9F93-B9F9E05B728E}">
  <ds:schemaRefs/>
</ds:datastoreItem>
</file>

<file path=customXml/itemProps33.xml><?xml version="1.0" encoding="utf-8"?>
<ds:datastoreItem xmlns:ds="http://schemas.openxmlformats.org/officeDocument/2006/customXml" ds:itemID="{E0B3DE6C-3951-4E6E-974E-A6C2B7445186}">
  <ds:schemaRefs/>
</ds:datastoreItem>
</file>

<file path=customXml/itemProps34.xml><?xml version="1.0" encoding="utf-8"?>
<ds:datastoreItem xmlns:ds="http://schemas.openxmlformats.org/officeDocument/2006/customXml" ds:itemID="{E920B614-6AB2-45B2-A7AB-09DF4775F11F}">
  <ds:schemaRefs/>
</ds:datastoreItem>
</file>

<file path=customXml/itemProps35.xml><?xml version="1.0" encoding="utf-8"?>
<ds:datastoreItem xmlns:ds="http://schemas.openxmlformats.org/officeDocument/2006/customXml" ds:itemID="{1042271D-DFBC-4B69-88C8-B04FB17DBFBE}">
  <ds:schemaRefs/>
</ds:datastoreItem>
</file>

<file path=customXml/itemProps36.xml><?xml version="1.0" encoding="utf-8"?>
<ds:datastoreItem xmlns:ds="http://schemas.openxmlformats.org/officeDocument/2006/customXml" ds:itemID="{1849F73A-45CC-43C3-9628-24AC3DEBF58B}">
  <ds:schemaRefs/>
</ds:datastoreItem>
</file>

<file path=customXml/itemProps37.xml><?xml version="1.0" encoding="utf-8"?>
<ds:datastoreItem xmlns:ds="http://schemas.openxmlformats.org/officeDocument/2006/customXml" ds:itemID="{D20B6F35-4A94-477E-B9C5-C91B023238B6}">
  <ds:schemaRefs/>
</ds:datastoreItem>
</file>

<file path=customXml/itemProps38.xml><?xml version="1.0" encoding="utf-8"?>
<ds:datastoreItem xmlns:ds="http://schemas.openxmlformats.org/officeDocument/2006/customXml" ds:itemID="{A1F7DC2D-CBCB-4244-B1F4-90C7DB1FE570}">
  <ds:schemaRefs/>
</ds:datastoreItem>
</file>

<file path=customXml/itemProps39.xml><?xml version="1.0" encoding="utf-8"?>
<ds:datastoreItem xmlns:ds="http://schemas.openxmlformats.org/officeDocument/2006/customXml" ds:itemID="{14D3CB7F-CA47-4542-A185-6BFBA802EE7A}">
  <ds:schemaRefs/>
</ds:datastoreItem>
</file>

<file path=customXml/itemProps4.xml><?xml version="1.0" encoding="utf-8"?>
<ds:datastoreItem xmlns:ds="http://schemas.openxmlformats.org/officeDocument/2006/customXml" ds:itemID="{EB44AEB2-C171-4D1D-BAB3-E4811A46AE61}">
  <ds:schemaRefs>
    <ds:schemaRef ds:uri="http://www.w3.org/2001/XMLSchema"/>
    <ds:schemaRef ds:uri="http://microsoft.data.visualization.Client.Excel/1.0"/>
  </ds:schemaRefs>
</ds:datastoreItem>
</file>

<file path=customXml/itemProps40.xml><?xml version="1.0" encoding="utf-8"?>
<ds:datastoreItem xmlns:ds="http://schemas.openxmlformats.org/officeDocument/2006/customXml" ds:itemID="{848F73D4-678F-4899-A7C8-30AA29D46417}">
  <ds:schemaRefs/>
</ds:datastoreItem>
</file>

<file path=customXml/itemProps41.xml><?xml version="1.0" encoding="utf-8"?>
<ds:datastoreItem xmlns:ds="http://schemas.openxmlformats.org/officeDocument/2006/customXml" ds:itemID="{DD702218-7246-409C-ABFF-BB7C6F51957E}">
  <ds:schemaRefs/>
</ds:datastoreItem>
</file>

<file path=customXml/itemProps42.xml><?xml version="1.0" encoding="utf-8"?>
<ds:datastoreItem xmlns:ds="http://schemas.openxmlformats.org/officeDocument/2006/customXml" ds:itemID="{E4CA3213-35B9-4CFF-A942-47CD3BE290C1}">
  <ds:schemaRefs/>
</ds:datastoreItem>
</file>

<file path=customXml/itemProps43.xml><?xml version="1.0" encoding="utf-8"?>
<ds:datastoreItem xmlns:ds="http://schemas.openxmlformats.org/officeDocument/2006/customXml" ds:itemID="{D17EE87B-5BC6-4164-A1E8-DEE9C9ED05D9}">
  <ds:schemaRefs/>
</ds:datastoreItem>
</file>

<file path=customXml/itemProps5.xml><?xml version="1.0" encoding="utf-8"?>
<ds:datastoreItem xmlns:ds="http://schemas.openxmlformats.org/officeDocument/2006/customXml" ds:itemID="{EC9919E0-D02E-4231-A542-F05C4EABDB33}">
  <ds:schemaRefs/>
</ds:datastoreItem>
</file>

<file path=customXml/itemProps6.xml><?xml version="1.0" encoding="utf-8"?>
<ds:datastoreItem xmlns:ds="http://schemas.openxmlformats.org/officeDocument/2006/customXml" ds:itemID="{039AD3C7-08F1-43F7-97E5-27FFC70AC94C}">
  <ds:schemaRefs/>
</ds:datastoreItem>
</file>

<file path=customXml/itemProps7.xml><?xml version="1.0" encoding="utf-8"?>
<ds:datastoreItem xmlns:ds="http://schemas.openxmlformats.org/officeDocument/2006/customXml" ds:itemID="{BC90F0C1-DA77-4E26-B123-205C64EF42D3}">
  <ds:schemaRefs/>
</ds:datastoreItem>
</file>

<file path=customXml/itemProps8.xml><?xml version="1.0" encoding="utf-8"?>
<ds:datastoreItem xmlns:ds="http://schemas.openxmlformats.org/officeDocument/2006/customXml" ds:itemID="{3D8CA0C8-315D-448E-B452-36B0F7EB6B24}">
  <ds:schemaRefs/>
</ds:datastoreItem>
</file>

<file path=customXml/itemProps9.xml><?xml version="1.0" encoding="utf-8"?>
<ds:datastoreItem xmlns:ds="http://schemas.openxmlformats.org/officeDocument/2006/customXml" ds:itemID="{CCF916AF-2B4C-4D72-8B8B-0D27F8664FA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Problem Statement</vt:lpstr>
      <vt:lpstr>Calculation</vt:lpstr>
      <vt:lpstr> Trip Performance Overview</vt:lpstr>
      <vt:lpstr>Passenger insights and behaviou</vt:lpstr>
      <vt:lpstr>Target Achievement And Growth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Vijay Kate</dc:creator>
  <cp:lastModifiedBy>Aniket Mane</cp:lastModifiedBy>
  <dcterms:created xsi:type="dcterms:W3CDTF">2025-07-05T17:17:31Z</dcterms:created>
  <dcterms:modified xsi:type="dcterms:W3CDTF">2025-07-13T05:34:02Z</dcterms:modified>
</cp:coreProperties>
</file>